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 activeTab="8"/>
  </bookViews>
  <sheets>
    <sheet name="06월22일" sheetId="1" r:id="rId1"/>
    <sheet name="06월23일" sheetId="2" r:id="rId2"/>
    <sheet name="06월24일" sheetId="3" r:id="rId3"/>
    <sheet name="06월25일" sheetId="4" r:id="rId4"/>
    <sheet name="06월26일" sheetId="5" r:id="rId5"/>
    <sheet name="06월27일" sheetId="6" r:id="rId6"/>
    <sheet name="06월28일 " sheetId="7" r:id="rId7"/>
    <sheet name="06월29일 " sheetId="8" r:id="rId8"/>
    <sheet name="06월30일  " sheetId="9" r:id="rId9"/>
  </sheets>
  <definedNames>
    <definedName name="_xlnm.Print_Area" localSheetId="0">'06월22일'!$A$1:$F$46</definedName>
    <definedName name="_xlnm.Print_Area" localSheetId="1">'06월23일'!$A$1:$F$46</definedName>
    <definedName name="_xlnm.Print_Area" localSheetId="2">'06월24일'!$A$1:$F$46</definedName>
    <definedName name="_xlnm.Print_Area" localSheetId="3">'06월25일'!$A$1:$F$46</definedName>
    <definedName name="_xlnm.Print_Area" localSheetId="4">'06월26일'!$A$1:$F$46</definedName>
    <definedName name="_xlnm.Print_Area" localSheetId="5">'06월27일'!$A$1:$F$46</definedName>
    <definedName name="_xlnm.Print_Area" localSheetId="6">'06월28일 '!$A$1:$F$46</definedName>
    <definedName name="_xlnm.Print_Area" localSheetId="7">'06월29일 '!$A$1:$F$46</definedName>
    <definedName name="_xlnm.Print_Area" localSheetId="8">'06월30일  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9" l="1"/>
  <c r="B6" i="8"/>
  <c r="B9" i="9" l="1"/>
  <c r="G5" i="9"/>
  <c r="G2" i="9"/>
  <c r="B9" i="8" l="1"/>
  <c r="G5" i="8"/>
  <c r="G2" i="8"/>
  <c r="B7" i="6"/>
  <c r="G2" i="7" l="1"/>
  <c r="B9" i="7" l="1"/>
  <c r="B9" i="6"/>
  <c r="G2" i="6"/>
  <c r="G5" i="6" l="1"/>
  <c r="B6" i="5"/>
  <c r="B9" i="5" l="1"/>
  <c r="G5" i="5"/>
  <c r="G2" i="5"/>
  <c r="B7" i="4" l="1"/>
  <c r="G5" i="4" s="1"/>
  <c r="B5" i="4"/>
  <c r="G2" i="4"/>
  <c r="B9" i="4" l="1"/>
  <c r="B9" i="3"/>
  <c r="B6" i="3"/>
  <c r="G5" i="3" s="1"/>
  <c r="G2" i="3"/>
  <c r="B9" i="2" l="1"/>
  <c r="B6" i="2"/>
  <c r="G5" i="2" s="1"/>
  <c r="G2" i="2"/>
  <c r="B6" i="1" l="1"/>
  <c r="B9" i="1" l="1"/>
  <c r="G5" i="1"/>
  <c r="G2" i="1"/>
</calcChain>
</file>

<file path=xl/sharedStrings.xml><?xml version="1.0" encoding="utf-8"?>
<sst xmlns="http://schemas.openxmlformats.org/spreadsheetml/2006/main" count="713" uniqueCount="165">
  <si>
    <t>작성일자</t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</si>
  <si>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</si>
  <si>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</si>
  <si>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</si>
  <si>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</si>
  <si>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</si>
  <si>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</si>
  <si>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</si>
  <si>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</si>
  <si>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</si>
  <si>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</si>
  <si>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</si>
  <si>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</si>
  <si>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</si>
  <si>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</si>
  <si>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</si>
  <si>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</si>
  <si>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</si>
  <si>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</si>
  <si>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</si>
  <si>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</si>
  <si>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</si>
  <si>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</si>
  <si>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</si>
  <si>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</si>
  <si>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</si>
  <si>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</si>
  <si>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Daily Best</t>
    <phoneticPr fontId="6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</si>
  <si>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</si>
  <si>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</si>
  <si>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</si>
  <si>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</si>
  <si>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</si>
  <si>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</si>
  <si>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</si>
  <si>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</si>
  <si>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</si>
  <si>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</si>
  <si>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Hall</t>
    <phoneticPr fontId="6" type="noConversion"/>
  </si>
  <si>
    <t>* Salad</t>
    <phoneticPr fontId="6" type="noConversion"/>
  </si>
  <si>
    <t>* Section A</t>
    <phoneticPr fontId="6" type="noConversion"/>
  </si>
  <si>
    <t>* Pizza</t>
    <phoneticPr fontId="6" type="noConversion"/>
  </si>
  <si>
    <t>* Section B</t>
    <phoneticPr fontId="6" type="noConversion"/>
  </si>
  <si>
    <t xml:space="preserve">* Pasta </t>
    <phoneticPr fontId="6" type="noConversion"/>
  </si>
  <si>
    <t>* Main</t>
    <phoneticPr fontId="6" type="noConversion"/>
  </si>
  <si>
    <t>* Part Time</t>
    <phoneticPr fontId="6" type="noConversion"/>
  </si>
  <si>
    <t>Kitchen</t>
  </si>
  <si>
    <t xml:space="preserve">  기물파손율 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</si>
  <si>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</si>
  <si>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</si>
  <si>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</si>
  <si>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</si>
  <si>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</si>
  <si>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</si>
  <si>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</si>
  <si>
    <t>2016-06.22</t>
    <phoneticPr fontId="3" type="noConversion"/>
  </si>
  <si>
    <t xml:space="preserve">허지영 사원 </t>
    <phoneticPr fontId="3" type="noConversion"/>
  </si>
  <si>
    <t>박종현 사원</t>
    <phoneticPr fontId="3" type="noConversion"/>
  </si>
  <si>
    <t>김성민 사원 , 민지홍 사원</t>
    <phoneticPr fontId="3" type="noConversion"/>
  </si>
  <si>
    <t xml:space="preserve">최영환 계장 COLAmercato 신사점 지원 근무 </t>
    <phoneticPr fontId="3" type="noConversion"/>
  </si>
  <si>
    <t xml:space="preserve">화구 대청소 실시 ( 그릴 , 화구 , 선반 ) </t>
    <phoneticPr fontId="3" type="noConversion"/>
  </si>
  <si>
    <t xml:space="preserve">김성민 사원 발주 체크량 재교육 실시 , 민지홍 사원 코스 에피타이져 미장 교육 실시 , 박종현 사원 피클 재교육 실시 </t>
    <phoneticPr fontId="3" type="noConversion"/>
  </si>
  <si>
    <t xml:space="preserve">농어( 선어 ) </t>
    <phoneticPr fontId="3" type="noConversion"/>
  </si>
  <si>
    <t xml:space="preserve">과학기술원 </t>
    <phoneticPr fontId="3" type="noConversion"/>
  </si>
  <si>
    <t xml:space="preserve">단품 식사 이용 </t>
    <phoneticPr fontId="3" type="noConversion"/>
  </si>
  <si>
    <t>이두영사원</t>
    <phoneticPr fontId="3" type="noConversion"/>
  </si>
  <si>
    <t>천상목 . 박가영 사원</t>
    <phoneticPr fontId="3" type="noConversion"/>
  </si>
  <si>
    <t>천상목 . 김하림 . 강민우 사원</t>
    <phoneticPr fontId="3" type="noConversion"/>
  </si>
  <si>
    <t>돌잔치  문의 40~50명 문의 전화 (현재 가예약 )</t>
    <phoneticPr fontId="3" type="noConversion"/>
  </si>
  <si>
    <t>BAR냉장고 청소 실시</t>
    <phoneticPr fontId="3" type="noConversion"/>
  </si>
  <si>
    <t>과학기술원 직원모임 와인과 식사 함</t>
    <phoneticPr fontId="3" type="noConversion"/>
  </si>
  <si>
    <t>감바스</t>
    <phoneticPr fontId="3" type="noConversion"/>
  </si>
  <si>
    <t>시저 샐러드</t>
    <phoneticPr fontId="3" type="noConversion"/>
  </si>
  <si>
    <t>2016-06.23</t>
    <phoneticPr fontId="3" type="noConversion"/>
  </si>
  <si>
    <t>천상목 . 강민우 사원</t>
    <phoneticPr fontId="3" type="noConversion"/>
  </si>
  <si>
    <t>천상목 . 김하림 사원</t>
    <phoneticPr fontId="3" type="noConversion"/>
  </si>
  <si>
    <t>이두영 . 박가영 사원</t>
    <phoneticPr fontId="3" type="noConversion"/>
  </si>
  <si>
    <t>박종현 사원</t>
    <phoneticPr fontId="3" type="noConversion"/>
  </si>
  <si>
    <t>허지영 사원</t>
    <phoneticPr fontId="3" type="noConversion"/>
  </si>
  <si>
    <t xml:space="preserve">최영환 계장 </t>
    <phoneticPr fontId="3" type="noConversion"/>
  </si>
  <si>
    <t>. 최영환 계장 복귀</t>
    <phoneticPr fontId="3" type="noConversion"/>
  </si>
  <si>
    <t xml:space="preserve">. 김성민 , 민지홍 사원 주말 미장 체크 및 발주량 교육 실시 </t>
    <phoneticPr fontId="3" type="noConversion"/>
  </si>
  <si>
    <t xml:space="preserve">. 허지영 사원 아뮤즈부쉬 토마토 아란치니 생산  </t>
    <phoneticPr fontId="3" type="noConversion"/>
  </si>
  <si>
    <t>런치 시간때에  주변 회사직원 손님 방문 식사가 많았습니다</t>
    <phoneticPr fontId="3" type="noConversion"/>
  </si>
  <si>
    <t>블러거 홍보로 인해  손님 많이 늘어나고 있습니다</t>
    <phoneticPr fontId="3" type="noConversion"/>
  </si>
  <si>
    <t>여름 변경된 메뉴 교육과 멘트 확인 실시함</t>
    <phoneticPr fontId="3" type="noConversion"/>
  </si>
  <si>
    <t>버섯 샐러드</t>
    <phoneticPr fontId="3" type="noConversion"/>
  </si>
  <si>
    <t>2016-06.24</t>
    <phoneticPr fontId="3" type="noConversion"/>
  </si>
  <si>
    <t>. 박종현 사원 피자도우 관리 , 미장 체크 및 재교육 실시</t>
    <phoneticPr fontId="3" type="noConversion"/>
  </si>
  <si>
    <t xml:space="preserve">. 김성민 사원 오늘의 스프 생산 방법 교육 실시 </t>
    <phoneticPr fontId="3" type="noConversion"/>
  </si>
  <si>
    <t xml:space="preserve">. 냉장 , 냉동 워크인 대청소 실시 </t>
    <phoneticPr fontId="3" type="noConversion"/>
  </si>
  <si>
    <t>.런치에는  비가많이와서 손님 방문이 적었음 비가그친뒤 디너에는 조선대 4명 ,법원 직원 ,처음 방문하는 손님이 많았습니다</t>
    <phoneticPr fontId="3" type="noConversion"/>
  </si>
  <si>
    <t>.고메버거 . 정글 스테이크. 와인 이용 손님이 디너에 많이 늘었습니다</t>
    <phoneticPr fontId="3" type="noConversion"/>
  </si>
  <si>
    <t>천상목 주임</t>
    <phoneticPr fontId="3" type="noConversion"/>
  </si>
  <si>
    <t>이두영 , 박가영 사원</t>
    <phoneticPr fontId="3" type="noConversion"/>
  </si>
  <si>
    <t>이두영 , 김하림, 강민우 사원</t>
    <phoneticPr fontId="3" type="noConversion"/>
  </si>
  <si>
    <t>.박가영 사원 디너에 베이크하우스 지원감</t>
    <phoneticPr fontId="3" type="noConversion"/>
  </si>
  <si>
    <t>홍합탕</t>
    <phoneticPr fontId="3" type="noConversion"/>
  </si>
  <si>
    <t>판체타</t>
    <phoneticPr fontId="3" type="noConversion"/>
  </si>
  <si>
    <t>콥샐러드</t>
    <phoneticPr fontId="3" type="noConversion"/>
  </si>
  <si>
    <t>2016-06.25</t>
    <phoneticPr fontId="3" type="noConversion"/>
  </si>
  <si>
    <t>* Section 3F</t>
    <phoneticPr fontId="6" type="noConversion"/>
  </si>
  <si>
    <t>김성민 사원</t>
    <phoneticPr fontId="3" type="noConversion"/>
  </si>
  <si>
    <t>민지홍 사원</t>
    <phoneticPr fontId="3" type="noConversion"/>
  </si>
  <si>
    <t>최영환 계장</t>
    <phoneticPr fontId="3" type="noConversion"/>
  </si>
  <si>
    <t>강민우 사원</t>
    <phoneticPr fontId="3" type="noConversion"/>
  </si>
  <si>
    <t>이두영 . 김하림 사원</t>
    <phoneticPr fontId="3" type="noConversion"/>
  </si>
  <si>
    <t>.선반 다이 청소 및 오븐청소</t>
    <phoneticPr fontId="3" type="noConversion"/>
  </si>
  <si>
    <t>.가족 , 연인들 손님들이  많이 방문 (블러거 홍보 영향으로 많이 오심)</t>
    <phoneticPr fontId="3" type="noConversion"/>
  </si>
  <si>
    <t xml:space="preserve">.손님들 식사 유형은  정글 스테이크   한우 크림  파스타  오곡 리조또 등  판매가 많았습니다 </t>
    <phoneticPr fontId="3" type="noConversion"/>
  </si>
  <si>
    <t>.홀직원 교육 (여름 메뉴 설명과 멘트정검)</t>
    <phoneticPr fontId="3" type="noConversion"/>
  </si>
  <si>
    <t>버섯샐러드</t>
    <phoneticPr fontId="3" type="noConversion"/>
  </si>
  <si>
    <t>정글스테이크</t>
    <phoneticPr fontId="3" type="noConversion"/>
  </si>
  <si>
    <t>박현영님</t>
    <phoneticPr fontId="3" type="noConversion"/>
  </si>
  <si>
    <t>이성진님</t>
    <phoneticPr fontId="3" type="noConversion"/>
  </si>
  <si>
    <t>서효길님</t>
    <phoneticPr fontId="3" type="noConversion"/>
  </si>
  <si>
    <t>신주희님</t>
    <phoneticPr fontId="3" type="noConversion"/>
  </si>
  <si>
    <t>2016-06.26</t>
    <phoneticPr fontId="3" type="noConversion"/>
  </si>
  <si>
    <t>김성민 . 허지영 사원</t>
    <phoneticPr fontId="3" type="noConversion"/>
  </si>
  <si>
    <t>아란치니 생산</t>
    <phoneticPr fontId="3" type="noConversion"/>
  </si>
  <si>
    <t>워머기청소 실시</t>
    <phoneticPr fontId="3" type="noConversion"/>
  </si>
  <si>
    <t>가족 식사 모임이 주로 이루어졌습니다</t>
    <phoneticPr fontId="3" type="noConversion"/>
  </si>
  <si>
    <t>금일 식사메뉴는 에피 타이저는 다양하게 판매되었어고 한우 크림 파스타 . 정글스테이크가 많이 판매 되었습니다</t>
    <phoneticPr fontId="3" type="noConversion"/>
  </si>
  <si>
    <t>박가영 . 김하림 사원</t>
    <phoneticPr fontId="3" type="noConversion"/>
  </si>
  <si>
    <t>이두영 . 강민우 사원</t>
    <phoneticPr fontId="3" type="noConversion"/>
  </si>
  <si>
    <t>.치즈케익 생산 및 테이스팅 실시</t>
    <phoneticPr fontId="3" type="noConversion"/>
  </si>
  <si>
    <t>박종현 사원  치즈케이크 레시피 교육 및 실습 , 민지홍 사원 메인가니쉬 재교육 및 실습</t>
    <phoneticPr fontId="3" type="noConversion"/>
  </si>
  <si>
    <t>2016-06.27</t>
    <phoneticPr fontId="3" type="noConversion"/>
  </si>
  <si>
    <t>정글스테이크</t>
    <phoneticPr fontId="3" type="noConversion"/>
  </si>
  <si>
    <t>시저샐러드</t>
    <phoneticPr fontId="3" type="noConversion"/>
  </si>
  <si>
    <t>이소라님</t>
    <phoneticPr fontId="3" type="noConversion"/>
  </si>
  <si>
    <t>민지현님</t>
    <phoneticPr fontId="3" type="noConversion"/>
  </si>
  <si>
    <t>김성민 사원, 민지홍 사원</t>
    <phoneticPr fontId="3" type="noConversion"/>
  </si>
  <si>
    <t>이두영 사원, 김하림 사원</t>
    <phoneticPr fontId="3" type="noConversion"/>
  </si>
  <si>
    <t>천상목 주임, 박가영사원</t>
    <phoneticPr fontId="3" type="noConversion"/>
  </si>
  <si>
    <t>2016-06.28</t>
    <phoneticPr fontId="3" type="noConversion"/>
  </si>
  <si>
    <t>허지영 사원</t>
    <phoneticPr fontId="3" type="noConversion"/>
  </si>
  <si>
    <t xml:space="preserve">박종현 사원 </t>
    <phoneticPr fontId="3" type="noConversion"/>
  </si>
  <si>
    <t xml:space="preserve">.강민우 사원 피자 도우 레시피 교육및 실습교육 </t>
    <phoneticPr fontId="3" type="noConversion"/>
  </si>
  <si>
    <t xml:space="preserve">.강민우 사원 키친 전체적인 주방 시스템 교육 실시 </t>
    <phoneticPr fontId="3" type="noConversion"/>
  </si>
  <si>
    <t>최영환 계장 , 허지영 사원</t>
    <phoneticPr fontId="3" type="noConversion"/>
  </si>
  <si>
    <t xml:space="preserve">.강민우 사원 피자 도우 레시피 재교육및 실습교육 </t>
    <phoneticPr fontId="3" type="noConversion"/>
  </si>
  <si>
    <t xml:space="preserve">. 선반 대청소 작업실시 </t>
    <phoneticPr fontId="3" type="noConversion"/>
  </si>
  <si>
    <t xml:space="preserve">. </t>
    <phoneticPr fontId="3" type="noConversion"/>
  </si>
  <si>
    <t>2016-06.29</t>
    <phoneticPr fontId="3" type="noConversion"/>
  </si>
  <si>
    <t>정글 스테이크가 런치 시간때에 손님들이 많이 이용</t>
    <phoneticPr fontId="3" type="noConversion"/>
  </si>
  <si>
    <t>4가지치즈피자</t>
    <phoneticPr fontId="3" type="noConversion"/>
  </si>
  <si>
    <t>콥샐러드</t>
    <phoneticPr fontId="3" type="noConversion"/>
  </si>
  <si>
    <t>이두영  김하림 사원</t>
    <phoneticPr fontId="3" type="noConversion"/>
  </si>
  <si>
    <t>천상목주임</t>
    <phoneticPr fontId="3" type="noConversion"/>
  </si>
  <si>
    <t>박가영 사원</t>
    <phoneticPr fontId="3" type="noConversion"/>
  </si>
  <si>
    <t>여름 시즌메뉴  실시함</t>
    <phoneticPr fontId="3" type="noConversion"/>
  </si>
  <si>
    <t>홀 창문 틀  청소</t>
    <phoneticPr fontId="3" type="noConversion"/>
  </si>
  <si>
    <t>재빙기 청소 실시</t>
    <phoneticPr fontId="3" type="noConversion"/>
  </si>
  <si>
    <t>2016-06.30</t>
    <phoneticPr fontId="3" type="noConversion"/>
  </si>
  <si>
    <t>. 강민우 사원 피자 마무리 교육 및 실습 실시</t>
    <phoneticPr fontId="3" type="noConversion"/>
  </si>
  <si>
    <t xml:space="preserve">. 월말 식재료 재고조사 실시 </t>
    <phoneticPr fontId="3" type="noConversion"/>
  </si>
  <si>
    <t xml:space="preserve">. 3층 주방 대청소 및 냉장 , 냉동고 대청소 실시 </t>
    <phoneticPr fontId="3" type="noConversion"/>
  </si>
  <si>
    <t>.과학 기술원 , 주변 회사 직원 식사가 많이 이루어졌습니다</t>
    <phoneticPr fontId="3" type="noConversion"/>
  </si>
  <si>
    <t>.금일 판매는 주로 에피타이저 (감바스 . 홍합탕 . 판체타) 메인 (정글 스테이크) 많이 이루어졌습니다</t>
    <phoneticPr fontId="3" type="noConversion"/>
  </si>
  <si>
    <t>.3층 Bar 청소 실시</t>
    <phoneticPr fontId="3" type="noConversion"/>
  </si>
  <si>
    <t>.지하 와인 셀러 바닥청소 실시</t>
    <phoneticPr fontId="3" type="noConversion"/>
  </si>
  <si>
    <t>천상목 . 김하림 사원</t>
    <phoneticPr fontId="3" type="noConversion"/>
  </si>
  <si>
    <t>이두영</t>
    <phoneticPr fontId="3" type="noConversion"/>
  </si>
  <si>
    <t>이두영 . 박가영 사원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</si>
</sst>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4"/>
  <sheetViews>
    <sheetView topLeftCell="A13" zoomScale="120" zoomScaleNormal="120" zoomScalePageLayoutView="120" workbookViewId="0">
      <selection activeCell="E34" sqref="E3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1" t="s">
        <v>0</v>
      </c>
      <c r="B2" s="2" t="s">
        <v>55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819500</v>
      </c>
      <c r="C4" s="10" t="s">
        <v>7</v>
      </c>
      <c r="D4" s="11">
        <v>0.03</v>
      </c>
      <c r="E4" s="12" t="s">
        <v>8</v>
      </c>
      <c r="F4" s="11">
        <v>0.12</v>
      </c>
    </row>
    <row r="5" spans="1:10" ht="17.100000000000001" customHeight="1">
      <c r="A5" s="1" t="s">
        <v>9</v>
      </c>
      <c r="B5" s="13">
        <v>463000</v>
      </c>
      <c r="C5" s="12" t="s">
        <v>10</v>
      </c>
      <c r="D5" s="11">
        <v>0.04</v>
      </c>
      <c r="E5" s="12" t="s">
        <v>11</v>
      </c>
      <c r="F5" s="11">
        <v>0.25</v>
      </c>
      <c r="G5" s="14">
        <f>B7+B6</f>
        <v>40050500</v>
      </c>
    </row>
    <row r="6" spans="1:10" ht="17.100000000000001" customHeight="1">
      <c r="A6" s="1" t="s">
        <v>12</v>
      </c>
      <c r="B6" s="13">
        <f>SUM(B4:B5)</f>
        <v>1282500</v>
      </c>
      <c r="C6" s="10" t="s">
        <v>13</v>
      </c>
      <c r="D6" s="11">
        <v>0.12</v>
      </c>
      <c r="E6" s="12" t="s">
        <v>14</v>
      </c>
      <c r="F6" s="11">
        <v>0</v>
      </c>
      <c r="G6" s="15"/>
      <c r="H6" s="16"/>
    </row>
    <row r="7" spans="1:10" ht="17.100000000000001" customHeight="1">
      <c r="A7" s="1" t="s">
        <v>15</v>
      </c>
      <c r="B7" s="13">
        <v>38768000</v>
      </c>
      <c r="C7" s="12" t="s">
        <v>16</v>
      </c>
      <c r="D7" s="11">
        <v>0.25</v>
      </c>
      <c r="E7" s="12" t="s">
        <v>17</v>
      </c>
      <c r="F7" s="11">
        <v>0.15</v>
      </c>
      <c r="G7" s="17"/>
    </row>
    <row r="8" spans="1:10" ht="17.100000000000001" customHeight="1">
      <c r="A8" s="1" t="s">
        <v>18</v>
      </c>
      <c r="B8" s="13">
        <v>60000000</v>
      </c>
      <c r="C8" s="10" t="s">
        <v>19</v>
      </c>
      <c r="D8" s="11">
        <v>0.04</v>
      </c>
      <c r="E8" s="12"/>
      <c r="F8" s="11"/>
    </row>
    <row r="9" spans="1:10" ht="17.100000000000001" customHeight="1">
      <c r="A9" s="1" t="s">
        <v>20</v>
      </c>
      <c r="B9" s="18">
        <f>B7/B8</f>
        <v>0.64613333333333334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85"/>
      <c r="B12" s="21" t="s">
        <v>71</v>
      </c>
      <c r="C12" s="5">
        <v>2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72</v>
      </c>
      <c r="C13" s="5">
        <v>1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1" t="s">
        <v>29</v>
      </c>
      <c r="C17" s="1" t="s">
        <v>30</v>
      </c>
      <c r="D17" s="1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>
        <v>0.52083333333333337</v>
      </c>
      <c r="C18" s="25" t="s">
        <v>63</v>
      </c>
      <c r="D18" s="26">
        <v>8</v>
      </c>
      <c r="E18" s="86" t="s">
        <v>64</v>
      </c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56</v>
      </c>
      <c r="D31" s="70" t="s">
        <v>38</v>
      </c>
      <c r="E31" s="1" t="s">
        <v>37</v>
      </c>
      <c r="F31" s="29" t="s">
        <v>65</v>
      </c>
    </row>
    <row r="32" spans="1:6" ht="17.100000000000001" customHeight="1">
      <c r="A32" s="81"/>
      <c r="B32" s="30" t="s">
        <v>39</v>
      </c>
      <c r="C32" s="28" t="s">
        <v>57</v>
      </c>
      <c r="D32" s="82"/>
      <c r="E32" s="20" t="s">
        <v>40</v>
      </c>
      <c r="F32" s="29" t="s">
        <v>66</v>
      </c>
    </row>
    <row r="33" spans="1:6" ht="17.100000000000001" customHeight="1">
      <c r="A33" s="81"/>
      <c r="B33" s="31" t="s">
        <v>41</v>
      </c>
      <c r="C33" s="28" t="s">
        <v>57</v>
      </c>
      <c r="D33" s="82"/>
      <c r="E33" s="20" t="s">
        <v>42</v>
      </c>
      <c r="F33" s="29" t="s">
        <v>67</v>
      </c>
    </row>
    <row r="34" spans="1:6" ht="17.100000000000001" customHeight="1">
      <c r="A34" s="71"/>
      <c r="B34" s="31" t="s">
        <v>43</v>
      </c>
      <c r="C34" s="28" t="s">
        <v>58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59</v>
      </c>
      <c r="C37" s="74"/>
      <c r="D37" s="74"/>
      <c r="E37" s="74"/>
      <c r="F37" s="75"/>
    </row>
    <row r="38" spans="1:6" ht="17.100000000000001" customHeight="1">
      <c r="A38" s="71"/>
      <c r="B38" s="73" t="s">
        <v>60</v>
      </c>
      <c r="C38" s="74"/>
      <c r="D38" s="74"/>
      <c r="E38" s="74"/>
      <c r="F38" s="75"/>
    </row>
    <row r="39" spans="1:6" ht="17.100000000000001" customHeight="1">
      <c r="A39" s="72"/>
      <c r="B39" s="73" t="s">
        <v>61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68</v>
      </c>
      <c r="C40" s="74"/>
      <c r="D40" s="74"/>
      <c r="E40" s="74"/>
      <c r="F40" s="75"/>
    </row>
    <row r="41" spans="1:6" ht="17.100000000000001" customHeight="1">
      <c r="A41" s="71"/>
      <c r="B41" s="73" t="s">
        <v>69</v>
      </c>
      <c r="C41" s="74"/>
      <c r="D41" s="74"/>
      <c r="E41" s="74"/>
      <c r="F41" s="75"/>
    </row>
    <row r="42" spans="1:6" ht="17.100000000000001" customHeight="1">
      <c r="A42" s="72"/>
      <c r="B42" s="73" t="s">
        <v>70</v>
      </c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32" t="s">
        <v>36</v>
      </c>
      <c r="B44" s="79"/>
      <c r="C44" s="80"/>
      <c r="D44" s="32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33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>
        <v>60000</v>
      </c>
      <c r="C47" s="35" t="s">
        <v>62</v>
      </c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4"/>
  <sheetViews>
    <sheetView topLeftCell="A13" zoomScale="120" zoomScaleNormal="120" zoomScalePageLayoutView="120" workbookViewId="0">
      <selection activeCell="E34" sqref="E3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40" t="s">
        <v>0</v>
      </c>
      <c r="B2" s="2" t="s">
        <v>73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0" t="s">
        <v>6</v>
      </c>
      <c r="B4" s="9">
        <v>909000</v>
      </c>
      <c r="C4" s="10" t="s">
        <v>7</v>
      </c>
      <c r="D4" s="11">
        <v>0.03</v>
      </c>
      <c r="E4" s="12" t="s">
        <v>8</v>
      </c>
      <c r="F4" s="11">
        <v>0.19</v>
      </c>
    </row>
    <row r="5" spans="1:10" ht="17.100000000000001" customHeight="1">
      <c r="A5" s="40" t="s">
        <v>9</v>
      </c>
      <c r="B5" s="13">
        <v>1078500</v>
      </c>
      <c r="C5" s="12" t="s">
        <v>10</v>
      </c>
      <c r="D5" s="11">
        <v>0.05</v>
      </c>
      <c r="E5" s="12" t="s">
        <v>11</v>
      </c>
      <c r="F5" s="11">
        <v>0.12</v>
      </c>
      <c r="G5" s="14">
        <f>B7+B6</f>
        <v>42743000</v>
      </c>
    </row>
    <row r="6" spans="1:10" ht="17.100000000000001" customHeight="1">
      <c r="A6" s="40" t="s">
        <v>12</v>
      </c>
      <c r="B6" s="13">
        <f>SUM(B4:B5)</f>
        <v>1987500</v>
      </c>
      <c r="C6" s="10" t="s">
        <v>13</v>
      </c>
      <c r="D6" s="11">
        <v>0.06</v>
      </c>
      <c r="E6" s="12" t="s">
        <v>14</v>
      </c>
      <c r="F6" s="11">
        <v>0</v>
      </c>
      <c r="G6" s="15"/>
      <c r="H6" s="16"/>
    </row>
    <row r="7" spans="1:10" ht="17.100000000000001" customHeight="1">
      <c r="A7" s="40" t="s">
        <v>15</v>
      </c>
      <c r="B7" s="13">
        <v>40755500</v>
      </c>
      <c r="C7" s="12" t="s">
        <v>16</v>
      </c>
      <c r="D7" s="11">
        <v>0.26</v>
      </c>
      <c r="E7" s="12" t="s">
        <v>17</v>
      </c>
      <c r="F7" s="11">
        <v>0.22</v>
      </c>
      <c r="G7" s="17"/>
    </row>
    <row r="8" spans="1:10" ht="17.100000000000001" customHeight="1">
      <c r="A8" s="40" t="s">
        <v>18</v>
      </c>
      <c r="B8" s="13">
        <v>60000000</v>
      </c>
      <c r="C8" s="10" t="s">
        <v>19</v>
      </c>
      <c r="D8" s="11">
        <v>7.0000000000000007E-2</v>
      </c>
      <c r="E8" s="12"/>
      <c r="F8" s="11"/>
    </row>
    <row r="9" spans="1:10" ht="17.100000000000001" customHeight="1">
      <c r="A9" s="40" t="s">
        <v>20</v>
      </c>
      <c r="B9" s="18">
        <f>B7/B8</f>
        <v>0.6792583333333333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40" t="s">
        <v>23</v>
      </c>
      <c r="C11" s="40" t="s">
        <v>24</v>
      </c>
      <c r="D11" s="40" t="s">
        <v>25</v>
      </c>
      <c r="E11" s="40"/>
      <c r="F11" s="20" t="s">
        <v>26</v>
      </c>
    </row>
    <row r="12" spans="1:10" ht="17.100000000000001" customHeight="1">
      <c r="A12" s="85"/>
      <c r="B12" s="21" t="s">
        <v>71</v>
      </c>
      <c r="C12" s="5">
        <v>3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86</v>
      </c>
      <c r="C13" s="5">
        <v>2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40" t="s">
        <v>29</v>
      </c>
      <c r="C17" s="40" t="s">
        <v>30</v>
      </c>
      <c r="D17" s="40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77</v>
      </c>
      <c r="D31" s="70" t="s">
        <v>38</v>
      </c>
      <c r="E31" s="40" t="s">
        <v>37</v>
      </c>
      <c r="F31" s="29" t="s">
        <v>76</v>
      </c>
    </row>
    <row r="32" spans="1:6" ht="17.100000000000001" customHeight="1">
      <c r="A32" s="81"/>
      <c r="B32" s="30" t="s">
        <v>39</v>
      </c>
      <c r="C32" s="28" t="s">
        <v>78</v>
      </c>
      <c r="D32" s="82"/>
      <c r="E32" s="20" t="s">
        <v>40</v>
      </c>
      <c r="F32" s="29" t="s">
        <v>75</v>
      </c>
    </row>
    <row r="33" spans="1:6" ht="17.100000000000001" customHeight="1">
      <c r="A33" s="81"/>
      <c r="B33" s="31" t="s">
        <v>41</v>
      </c>
      <c r="C33" s="28" t="s">
        <v>79</v>
      </c>
      <c r="D33" s="82"/>
      <c r="E33" s="20" t="s">
        <v>42</v>
      </c>
      <c r="F33" s="29" t="s">
        <v>74</v>
      </c>
    </row>
    <row r="34" spans="1:6" ht="17.100000000000001" customHeight="1">
      <c r="A34" s="71"/>
      <c r="B34" s="31" t="s">
        <v>43</v>
      </c>
      <c r="C34" s="28" t="s">
        <v>58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80</v>
      </c>
      <c r="C37" s="74"/>
      <c r="D37" s="74"/>
      <c r="E37" s="74"/>
      <c r="F37" s="75"/>
    </row>
    <row r="38" spans="1:6" ht="17.100000000000001" customHeight="1">
      <c r="A38" s="71"/>
      <c r="B38" s="73" t="s">
        <v>81</v>
      </c>
      <c r="C38" s="74"/>
      <c r="D38" s="74"/>
      <c r="E38" s="74"/>
      <c r="F38" s="75"/>
    </row>
    <row r="39" spans="1:6" ht="17.100000000000001" customHeight="1">
      <c r="A39" s="72"/>
      <c r="B39" s="73" t="s">
        <v>82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83</v>
      </c>
      <c r="C40" s="74"/>
      <c r="D40" s="74"/>
      <c r="E40" s="74"/>
      <c r="F40" s="75"/>
    </row>
    <row r="41" spans="1:6" ht="17.100000000000001" customHeight="1">
      <c r="A41" s="71"/>
      <c r="B41" s="73" t="s">
        <v>84</v>
      </c>
      <c r="C41" s="74"/>
      <c r="D41" s="74"/>
      <c r="E41" s="74"/>
      <c r="F41" s="75"/>
    </row>
    <row r="42" spans="1:6" ht="17.100000000000001" customHeight="1">
      <c r="A42" s="72"/>
      <c r="B42" s="73" t="s">
        <v>85</v>
      </c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41" t="s">
        <v>36</v>
      </c>
      <c r="B44" s="79"/>
      <c r="C44" s="80"/>
      <c r="D44" s="41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39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54"/>
  <sheetViews>
    <sheetView topLeftCell="A13" zoomScale="120" zoomScaleNormal="120" zoomScalePageLayoutView="120" workbookViewId="0">
      <selection activeCell="E34" sqref="E3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44" t="s">
        <v>0</v>
      </c>
      <c r="B2" s="2" t="s">
        <v>87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4" t="s">
        <v>6</v>
      </c>
      <c r="B4" s="9">
        <v>511500</v>
      </c>
      <c r="C4" s="10" t="s">
        <v>7</v>
      </c>
      <c r="D4" s="11">
        <v>0.04</v>
      </c>
      <c r="E4" s="12" t="s">
        <v>8</v>
      </c>
      <c r="F4" s="11">
        <v>0.18</v>
      </c>
    </row>
    <row r="5" spans="1:10" ht="17.100000000000001" customHeight="1">
      <c r="A5" s="44" t="s">
        <v>9</v>
      </c>
      <c r="B5" s="13">
        <v>2048000</v>
      </c>
      <c r="C5" s="12" t="s">
        <v>10</v>
      </c>
      <c r="D5" s="11">
        <v>0.04</v>
      </c>
      <c r="E5" s="12" t="s">
        <v>11</v>
      </c>
      <c r="F5" s="11">
        <v>0.12</v>
      </c>
      <c r="G5" s="14">
        <f>B7+B6</f>
        <v>45874500</v>
      </c>
    </row>
    <row r="6" spans="1:10" ht="17.100000000000001" customHeight="1">
      <c r="A6" s="44" t="s">
        <v>12</v>
      </c>
      <c r="B6" s="13">
        <f>SUM(B4:B5)</f>
        <v>2559500</v>
      </c>
      <c r="C6" s="10" t="s">
        <v>13</v>
      </c>
      <c r="D6" s="11">
        <v>0.1</v>
      </c>
      <c r="E6" s="12" t="s">
        <v>14</v>
      </c>
      <c r="F6" s="11">
        <v>0.09</v>
      </c>
      <c r="G6" s="15"/>
      <c r="H6" s="16"/>
    </row>
    <row r="7" spans="1:10" ht="17.100000000000001" customHeight="1">
      <c r="A7" s="44" t="s">
        <v>15</v>
      </c>
      <c r="B7" s="13">
        <v>43315000</v>
      </c>
      <c r="C7" s="12" t="s">
        <v>16</v>
      </c>
      <c r="D7" s="11">
        <v>0.2</v>
      </c>
      <c r="E7" s="12" t="s">
        <v>17</v>
      </c>
      <c r="F7" s="11">
        <v>0.19</v>
      </c>
      <c r="G7" s="17"/>
    </row>
    <row r="8" spans="1:10" ht="17.100000000000001" customHeight="1">
      <c r="A8" s="44" t="s">
        <v>18</v>
      </c>
      <c r="B8" s="13">
        <v>60000000</v>
      </c>
      <c r="C8" s="10" t="s">
        <v>19</v>
      </c>
      <c r="D8" s="11">
        <v>0.04</v>
      </c>
      <c r="E8" s="12"/>
      <c r="F8" s="11"/>
    </row>
    <row r="9" spans="1:10" ht="17.100000000000001" customHeight="1">
      <c r="A9" s="44" t="s">
        <v>20</v>
      </c>
      <c r="B9" s="18">
        <f>B7/B8</f>
        <v>0.72191666666666665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44" t="s">
        <v>23</v>
      </c>
      <c r="C11" s="44" t="s">
        <v>24</v>
      </c>
      <c r="D11" s="44" t="s">
        <v>25</v>
      </c>
      <c r="E11" s="44"/>
      <c r="F11" s="20" t="s">
        <v>26</v>
      </c>
    </row>
    <row r="12" spans="1:10" ht="17.100000000000001" customHeight="1">
      <c r="A12" s="85"/>
      <c r="B12" s="21" t="s">
        <v>98</v>
      </c>
      <c r="C12" s="5">
        <v>2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97</v>
      </c>
      <c r="C13" s="5">
        <v>1</v>
      </c>
      <c r="D13" s="94"/>
      <c r="E13" s="21"/>
      <c r="F13" s="5"/>
    </row>
    <row r="14" spans="1:10" ht="17.100000000000001" customHeight="1">
      <c r="A14" s="85"/>
      <c r="B14" s="21" t="s">
        <v>99</v>
      </c>
      <c r="C14" s="5">
        <v>3</v>
      </c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44" t="s">
        <v>29</v>
      </c>
      <c r="C17" s="44" t="s">
        <v>30</v>
      </c>
      <c r="D17" s="44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79</v>
      </c>
      <c r="D31" s="70" t="s">
        <v>38</v>
      </c>
      <c r="E31" s="44" t="s">
        <v>37</v>
      </c>
      <c r="F31" s="29" t="s">
        <v>93</v>
      </c>
    </row>
    <row r="32" spans="1:6" ht="17.100000000000001" customHeight="1">
      <c r="A32" s="81"/>
      <c r="B32" s="30" t="s">
        <v>39</v>
      </c>
      <c r="C32" s="28" t="s">
        <v>78</v>
      </c>
      <c r="D32" s="82"/>
      <c r="E32" s="20" t="s">
        <v>40</v>
      </c>
      <c r="F32" s="29" t="s">
        <v>94</v>
      </c>
    </row>
    <row r="33" spans="1:6" ht="17.100000000000001" customHeight="1">
      <c r="A33" s="81"/>
      <c r="B33" s="31" t="s">
        <v>41</v>
      </c>
      <c r="C33" s="28" t="s">
        <v>57</v>
      </c>
      <c r="D33" s="82"/>
      <c r="E33" s="20" t="s">
        <v>42</v>
      </c>
      <c r="F33" s="29" t="s">
        <v>95</v>
      </c>
    </row>
    <row r="34" spans="1:6" ht="17.100000000000001" customHeight="1">
      <c r="A34" s="71"/>
      <c r="B34" s="31" t="s">
        <v>43</v>
      </c>
      <c r="C34" s="28" t="s">
        <v>58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88</v>
      </c>
      <c r="C37" s="74"/>
      <c r="D37" s="74"/>
      <c r="E37" s="74"/>
      <c r="F37" s="75"/>
    </row>
    <row r="38" spans="1:6" ht="17.100000000000001" customHeight="1">
      <c r="A38" s="71"/>
      <c r="B38" s="73" t="s">
        <v>89</v>
      </c>
      <c r="C38" s="74"/>
      <c r="D38" s="74"/>
      <c r="E38" s="74"/>
      <c r="F38" s="75"/>
    </row>
    <row r="39" spans="1:6" ht="17.100000000000001" customHeight="1">
      <c r="A39" s="72"/>
      <c r="B39" s="73" t="s">
        <v>90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91</v>
      </c>
      <c r="C40" s="74"/>
      <c r="D40" s="74"/>
      <c r="E40" s="74"/>
      <c r="F40" s="75"/>
    </row>
    <row r="41" spans="1:6" ht="17.100000000000001" customHeight="1">
      <c r="A41" s="71"/>
      <c r="B41" s="73" t="s">
        <v>92</v>
      </c>
      <c r="C41" s="74"/>
      <c r="D41" s="74"/>
      <c r="E41" s="74"/>
      <c r="F41" s="75"/>
    </row>
    <row r="42" spans="1:6" ht="17.100000000000001" customHeight="1">
      <c r="A42" s="72"/>
      <c r="B42" s="73" t="s">
        <v>96</v>
      </c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43" t="s">
        <v>36</v>
      </c>
      <c r="B44" s="79"/>
      <c r="C44" s="80"/>
      <c r="D44" s="43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42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4"/>
  <sheetViews>
    <sheetView zoomScale="120" zoomScaleNormal="120" zoomScalePageLayoutView="120" workbookViewId="0">
      <selection activeCell="B38" sqref="B38:F38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47" t="s">
        <v>0</v>
      </c>
      <c r="B2" s="2" t="s">
        <v>100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7" t="s">
        <v>6</v>
      </c>
      <c r="B4" s="9">
        <v>572500</v>
      </c>
      <c r="C4" s="10" t="s">
        <v>7</v>
      </c>
      <c r="D4" s="11">
        <v>0.05</v>
      </c>
      <c r="E4" s="12" t="s">
        <v>8</v>
      </c>
      <c r="F4" s="11">
        <v>0.2</v>
      </c>
    </row>
    <row r="5" spans="1:10" ht="17.100000000000001" customHeight="1">
      <c r="A5" s="47" t="s">
        <v>9</v>
      </c>
      <c r="B5" s="13">
        <f>B6-B4</f>
        <v>836000</v>
      </c>
      <c r="C5" s="12" t="s">
        <v>10</v>
      </c>
      <c r="D5" s="11">
        <v>0.04</v>
      </c>
      <c r="E5" s="12" t="s">
        <v>11</v>
      </c>
      <c r="F5" s="11">
        <v>0.16</v>
      </c>
      <c r="G5" s="14">
        <f>B7+B6</f>
        <v>46132000</v>
      </c>
    </row>
    <row r="6" spans="1:10" ht="17.100000000000001" customHeight="1">
      <c r="A6" s="47" t="s">
        <v>12</v>
      </c>
      <c r="B6" s="13">
        <v>1408500</v>
      </c>
      <c r="C6" s="10" t="s">
        <v>13</v>
      </c>
      <c r="D6" s="11">
        <v>0.06</v>
      </c>
      <c r="E6" s="12" t="s">
        <v>14</v>
      </c>
      <c r="F6" s="11">
        <v>0</v>
      </c>
      <c r="G6" s="15"/>
      <c r="H6" s="16"/>
    </row>
    <row r="7" spans="1:10" ht="17.100000000000001" customHeight="1">
      <c r="A7" s="47" t="s">
        <v>15</v>
      </c>
      <c r="B7" s="13">
        <f>43315000+B6</f>
        <v>44723500</v>
      </c>
      <c r="C7" s="12" t="s">
        <v>16</v>
      </c>
      <c r="D7" s="11">
        <v>0.26</v>
      </c>
      <c r="E7" s="12" t="s">
        <v>17</v>
      </c>
      <c r="F7" s="11">
        <v>0.13</v>
      </c>
      <c r="G7" s="17"/>
    </row>
    <row r="8" spans="1:10" ht="17.100000000000001" customHeight="1">
      <c r="A8" s="47" t="s">
        <v>18</v>
      </c>
      <c r="B8" s="13">
        <v>60000000</v>
      </c>
      <c r="C8" s="10" t="s">
        <v>19</v>
      </c>
      <c r="D8" s="11">
        <v>0.1</v>
      </c>
      <c r="E8" s="12"/>
      <c r="F8" s="11"/>
    </row>
    <row r="9" spans="1:10" ht="17.100000000000001" customHeight="1">
      <c r="A9" s="47" t="s">
        <v>20</v>
      </c>
      <c r="B9" s="18">
        <f>B7/B8</f>
        <v>0.74539166666666667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47" t="s">
        <v>23</v>
      </c>
      <c r="C11" s="47" t="s">
        <v>24</v>
      </c>
      <c r="D11" s="47" t="s">
        <v>25</v>
      </c>
      <c r="E11" s="47"/>
      <c r="F11" s="20" t="s">
        <v>26</v>
      </c>
    </row>
    <row r="12" spans="1:10" ht="17.100000000000001" customHeight="1">
      <c r="A12" s="85"/>
      <c r="B12" s="21" t="s">
        <v>111</v>
      </c>
      <c r="C12" s="5">
        <v>2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112</v>
      </c>
      <c r="C13" s="5">
        <v>4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47" t="s">
        <v>29</v>
      </c>
      <c r="C17" s="47" t="s">
        <v>30</v>
      </c>
      <c r="D17" s="47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>
        <v>0.5</v>
      </c>
      <c r="C18" s="25" t="s">
        <v>113</v>
      </c>
      <c r="D18" s="26">
        <v>2</v>
      </c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>
        <v>0.75</v>
      </c>
      <c r="C24" s="25" t="s">
        <v>114</v>
      </c>
      <c r="D24" s="26">
        <v>2</v>
      </c>
      <c r="E24" s="86"/>
      <c r="F24" s="87"/>
    </row>
    <row r="25" spans="1:6" ht="17.100000000000001" customHeight="1">
      <c r="A25" s="85"/>
      <c r="B25" s="25"/>
      <c r="C25" s="25" t="s">
        <v>115</v>
      </c>
      <c r="D25" s="26">
        <v>4</v>
      </c>
      <c r="E25" s="86"/>
      <c r="F25" s="87"/>
    </row>
    <row r="26" spans="1:6" ht="17.100000000000001" customHeight="1">
      <c r="A26" s="85"/>
      <c r="B26" s="25"/>
      <c r="C26" s="25" t="s">
        <v>116</v>
      </c>
      <c r="D26" s="26">
        <v>2</v>
      </c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102</v>
      </c>
      <c r="D31" s="70" t="s">
        <v>38</v>
      </c>
      <c r="E31" s="47" t="s">
        <v>37</v>
      </c>
      <c r="F31" s="29" t="s">
        <v>105</v>
      </c>
    </row>
    <row r="32" spans="1:6" ht="17.100000000000001" customHeight="1">
      <c r="A32" s="81"/>
      <c r="B32" s="30" t="s">
        <v>39</v>
      </c>
      <c r="C32" s="28" t="s">
        <v>78</v>
      </c>
      <c r="D32" s="82"/>
      <c r="E32" s="20" t="s">
        <v>40</v>
      </c>
      <c r="F32" s="29" t="s">
        <v>66</v>
      </c>
    </row>
    <row r="33" spans="1:6" ht="17.100000000000001" customHeight="1">
      <c r="A33" s="81"/>
      <c r="B33" s="31" t="s">
        <v>41</v>
      </c>
      <c r="C33" s="28" t="s">
        <v>57</v>
      </c>
      <c r="D33" s="82"/>
      <c r="E33" s="20" t="s">
        <v>42</v>
      </c>
      <c r="F33" s="29" t="s">
        <v>106</v>
      </c>
    </row>
    <row r="34" spans="1:6" ht="17.100000000000001" customHeight="1">
      <c r="A34" s="71"/>
      <c r="B34" s="31" t="s">
        <v>43</v>
      </c>
      <c r="C34" s="28" t="s">
        <v>103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 t="s">
        <v>104</v>
      </c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107</v>
      </c>
      <c r="C37" s="74"/>
      <c r="D37" s="74"/>
      <c r="E37" s="74"/>
      <c r="F37" s="75"/>
    </row>
    <row r="38" spans="1:6" ht="17.100000000000001" customHeight="1">
      <c r="A38" s="71"/>
      <c r="B38" s="73" t="s">
        <v>125</v>
      </c>
      <c r="C38" s="74"/>
      <c r="D38" s="74"/>
      <c r="E38" s="74"/>
      <c r="F38" s="75"/>
    </row>
    <row r="39" spans="1:6" ht="17.100000000000001" customHeight="1">
      <c r="A39" s="72"/>
      <c r="B39" s="73"/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108</v>
      </c>
      <c r="C40" s="74"/>
      <c r="D40" s="74"/>
      <c r="E40" s="74"/>
      <c r="F40" s="75"/>
    </row>
    <row r="41" spans="1:6" ht="17.100000000000001" customHeight="1">
      <c r="A41" s="71"/>
      <c r="B41" s="73" t="s">
        <v>109</v>
      </c>
      <c r="C41" s="74"/>
      <c r="D41" s="74"/>
      <c r="E41" s="74"/>
      <c r="F41" s="75"/>
    </row>
    <row r="42" spans="1:6" ht="17.100000000000001" customHeight="1">
      <c r="A42" s="72"/>
      <c r="B42" s="73" t="s">
        <v>110</v>
      </c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46" t="s">
        <v>36</v>
      </c>
      <c r="B44" s="79"/>
      <c r="C44" s="80"/>
      <c r="D44" s="46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45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54"/>
  <sheetViews>
    <sheetView zoomScale="120" zoomScaleNormal="120" zoomScalePageLayoutView="120" workbookViewId="0">
      <selection activeCell="B24" sqref="B24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49" t="s">
        <v>0</v>
      </c>
      <c r="B2" s="2" t="s">
        <v>117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9" t="s">
        <v>6</v>
      </c>
      <c r="B4" s="9">
        <v>550000</v>
      </c>
      <c r="C4" s="10" t="s">
        <v>7</v>
      </c>
      <c r="D4" s="11">
        <v>0.06</v>
      </c>
      <c r="E4" s="12" t="s">
        <v>8</v>
      </c>
      <c r="F4" s="11">
        <v>0.14000000000000001</v>
      </c>
    </row>
    <row r="5" spans="1:10" ht="17.100000000000001" customHeight="1">
      <c r="A5" s="49" t="s">
        <v>9</v>
      </c>
      <c r="B5" s="13">
        <v>1548400</v>
      </c>
      <c r="C5" s="12" t="s">
        <v>10</v>
      </c>
      <c r="D5" s="11">
        <v>0.11</v>
      </c>
      <c r="E5" s="12" t="s">
        <v>11</v>
      </c>
      <c r="F5" s="11">
        <v>0.06</v>
      </c>
      <c r="G5" s="14">
        <f>B7+B6</f>
        <v>49610200</v>
      </c>
    </row>
    <row r="6" spans="1:10" ht="17.100000000000001" customHeight="1">
      <c r="A6" s="49" t="s">
        <v>12</v>
      </c>
      <c r="B6" s="13">
        <f>SUM(B4:B5)</f>
        <v>2098400</v>
      </c>
      <c r="C6" s="10" t="s">
        <v>13</v>
      </c>
      <c r="D6" s="11">
        <v>0.14000000000000001</v>
      </c>
      <c r="E6" s="12" t="s">
        <v>14</v>
      </c>
      <c r="F6" s="11">
        <v>0.08</v>
      </c>
      <c r="G6" s="15"/>
      <c r="H6" s="16"/>
    </row>
    <row r="7" spans="1:10" ht="17.100000000000001" customHeight="1">
      <c r="A7" s="49" t="s">
        <v>15</v>
      </c>
      <c r="B7" s="13">
        <v>47511800</v>
      </c>
      <c r="C7" s="12" t="s">
        <v>16</v>
      </c>
      <c r="D7" s="11">
        <v>0.31</v>
      </c>
      <c r="E7" s="12" t="s">
        <v>17</v>
      </c>
      <c r="F7" s="11">
        <v>7.0000000000000007E-2</v>
      </c>
      <c r="G7" s="17"/>
    </row>
    <row r="8" spans="1:10" ht="17.100000000000001" customHeight="1">
      <c r="A8" s="49" t="s">
        <v>18</v>
      </c>
      <c r="B8" s="13">
        <v>60000000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49" t="s">
        <v>20</v>
      </c>
      <c r="B9" s="18">
        <f>B7/B8</f>
        <v>0.79186333333333336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49" t="s">
        <v>23</v>
      </c>
      <c r="C11" s="49" t="s">
        <v>24</v>
      </c>
      <c r="D11" s="49" t="s">
        <v>25</v>
      </c>
      <c r="E11" s="49"/>
      <c r="F11" s="20" t="s">
        <v>26</v>
      </c>
    </row>
    <row r="12" spans="1:10" ht="17.100000000000001" customHeight="1">
      <c r="A12" s="85"/>
      <c r="B12" s="21" t="s">
        <v>111</v>
      </c>
      <c r="C12" s="5">
        <v>3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112</v>
      </c>
      <c r="C13" s="5">
        <v>5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49" t="s">
        <v>29</v>
      </c>
      <c r="C17" s="49" t="s">
        <v>30</v>
      </c>
      <c r="D17" s="49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118</v>
      </c>
      <c r="D31" s="70" t="s">
        <v>38</v>
      </c>
      <c r="E31" s="49" t="s">
        <v>37</v>
      </c>
      <c r="F31" s="29" t="s">
        <v>123</v>
      </c>
    </row>
    <row r="32" spans="1:6" ht="17.100000000000001" customHeight="1">
      <c r="A32" s="81"/>
      <c r="B32" s="30" t="s">
        <v>39</v>
      </c>
      <c r="C32" s="28" t="s">
        <v>57</v>
      </c>
      <c r="D32" s="82"/>
      <c r="E32" s="20" t="s">
        <v>40</v>
      </c>
      <c r="F32" s="29" t="s">
        <v>93</v>
      </c>
    </row>
    <row r="33" spans="1:6" ht="17.100000000000001" customHeight="1">
      <c r="A33" s="81"/>
      <c r="B33" s="31" t="s">
        <v>41</v>
      </c>
      <c r="C33" s="28" t="s">
        <v>104</v>
      </c>
      <c r="D33" s="82"/>
      <c r="E33" s="20" t="s">
        <v>42</v>
      </c>
      <c r="F33" s="29" t="s">
        <v>124</v>
      </c>
    </row>
    <row r="34" spans="1:6" ht="17.100000000000001" customHeight="1">
      <c r="A34" s="71"/>
      <c r="B34" s="31" t="s">
        <v>43</v>
      </c>
      <c r="C34" s="28" t="s">
        <v>103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 t="s">
        <v>104</v>
      </c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119</v>
      </c>
      <c r="C37" s="74"/>
      <c r="D37" s="74"/>
      <c r="E37" s="74"/>
      <c r="F37" s="75"/>
    </row>
    <row r="38" spans="1:6" ht="17.100000000000001" customHeight="1">
      <c r="A38" s="71"/>
      <c r="B38" s="73" t="s">
        <v>120</v>
      </c>
      <c r="C38" s="74"/>
      <c r="D38" s="74"/>
      <c r="E38" s="74"/>
      <c r="F38" s="75"/>
    </row>
    <row r="39" spans="1:6" ht="17.100000000000001" customHeight="1">
      <c r="A39" s="72"/>
      <c r="B39" s="73" t="s">
        <v>126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121</v>
      </c>
      <c r="C40" s="74"/>
      <c r="D40" s="74"/>
      <c r="E40" s="74"/>
      <c r="F40" s="75"/>
    </row>
    <row r="41" spans="1:6" ht="17.100000000000001" customHeight="1">
      <c r="A41" s="71"/>
      <c r="B41" s="73" t="s">
        <v>122</v>
      </c>
      <c r="C41" s="74"/>
      <c r="D41" s="74"/>
      <c r="E41" s="74"/>
      <c r="F41" s="75"/>
    </row>
    <row r="42" spans="1:6" ht="17.100000000000001" customHeight="1">
      <c r="A42" s="72"/>
      <c r="B42" s="73"/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50" t="s">
        <v>36</v>
      </c>
      <c r="B44" s="79"/>
      <c r="C44" s="80"/>
      <c r="D44" s="50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48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54"/>
  <sheetViews>
    <sheetView topLeftCell="A16" zoomScale="120" zoomScaleNormal="120" zoomScalePageLayoutView="120" workbookViewId="0">
      <selection activeCell="G5" sqref="G5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53" t="s">
        <v>0</v>
      </c>
      <c r="B2" s="2" t="s">
        <v>127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3" t="s">
        <v>6</v>
      </c>
      <c r="B4" s="9">
        <v>567600</v>
      </c>
      <c r="C4" s="10" t="s">
        <v>7</v>
      </c>
      <c r="D4" s="11">
        <v>0.02</v>
      </c>
      <c r="E4" s="12" t="s">
        <v>8</v>
      </c>
      <c r="F4" s="11">
        <v>0.15</v>
      </c>
    </row>
    <row r="5" spans="1:10" ht="17.100000000000001" customHeight="1">
      <c r="A5" s="53" t="s">
        <v>9</v>
      </c>
      <c r="B5" s="13">
        <v>826400</v>
      </c>
      <c r="C5" s="12" t="s">
        <v>10</v>
      </c>
      <c r="D5" s="11">
        <v>7.0000000000000007E-2</v>
      </c>
      <c r="E5" s="12" t="s">
        <v>11</v>
      </c>
      <c r="F5" s="11">
        <v>0.16</v>
      </c>
      <c r="G5" s="14">
        <f>B7+B6</f>
        <v>50303800</v>
      </c>
    </row>
    <row r="6" spans="1:10" ht="17.100000000000001" customHeight="1">
      <c r="A6" s="53" t="s">
        <v>12</v>
      </c>
      <c r="B6" s="13">
        <v>1396000</v>
      </c>
      <c r="C6" s="10" t="s">
        <v>13</v>
      </c>
      <c r="D6" s="11">
        <v>0.13</v>
      </c>
      <c r="E6" s="12" t="s">
        <v>14</v>
      </c>
      <c r="F6" s="11">
        <v>0.06</v>
      </c>
      <c r="G6" s="15"/>
      <c r="H6" s="16"/>
    </row>
    <row r="7" spans="1:10" ht="17.100000000000001" customHeight="1">
      <c r="A7" s="53" t="s">
        <v>15</v>
      </c>
      <c r="B7" s="13">
        <f>47511800+B6</f>
        <v>48907800</v>
      </c>
      <c r="C7" s="12" t="s">
        <v>16</v>
      </c>
      <c r="D7" s="11">
        <v>0.2</v>
      </c>
      <c r="E7" s="12" t="s">
        <v>17</v>
      </c>
      <c r="F7" s="11">
        <v>0.09</v>
      </c>
      <c r="G7" s="17"/>
    </row>
    <row r="8" spans="1:10" ht="17.100000000000001" customHeight="1">
      <c r="A8" s="53" t="s">
        <v>18</v>
      </c>
      <c r="B8" s="13">
        <v>60000000</v>
      </c>
      <c r="C8" s="10" t="s">
        <v>19</v>
      </c>
      <c r="D8" s="11">
        <v>0.12</v>
      </c>
      <c r="E8" s="12"/>
      <c r="F8" s="11"/>
    </row>
    <row r="9" spans="1:10" ht="17.100000000000001" customHeight="1">
      <c r="A9" s="53" t="s">
        <v>20</v>
      </c>
      <c r="B9" s="18">
        <f>B7/B8</f>
        <v>0.81513000000000002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53" t="s">
        <v>23</v>
      </c>
      <c r="C11" s="53" t="s">
        <v>24</v>
      </c>
      <c r="D11" s="53" t="s">
        <v>25</v>
      </c>
      <c r="E11" s="53"/>
      <c r="F11" s="20" t="s">
        <v>26</v>
      </c>
    </row>
    <row r="12" spans="1:10" ht="17.100000000000001" customHeight="1">
      <c r="A12" s="85"/>
      <c r="B12" s="21" t="s">
        <v>128</v>
      </c>
      <c r="C12" s="5">
        <v>4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129</v>
      </c>
      <c r="C13" s="5">
        <v>1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53" t="s">
        <v>29</v>
      </c>
      <c r="C17" s="53" t="s">
        <v>30</v>
      </c>
      <c r="D17" s="53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>
        <v>0.45833333333333331</v>
      </c>
      <c r="C18" s="25" t="s">
        <v>130</v>
      </c>
      <c r="D18" s="26">
        <v>3</v>
      </c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>
        <v>0.79166666666666663</v>
      </c>
      <c r="C24" s="25" t="s">
        <v>131</v>
      </c>
      <c r="D24" s="26">
        <v>2</v>
      </c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/>
      <c r="D31" s="70" t="s">
        <v>38</v>
      </c>
      <c r="E31" s="53" t="s">
        <v>37</v>
      </c>
      <c r="F31" s="29"/>
    </row>
    <row r="32" spans="1:6" ht="17.100000000000001" customHeight="1">
      <c r="A32" s="81"/>
      <c r="B32" s="30" t="s">
        <v>39</v>
      </c>
      <c r="C32" s="28" t="s">
        <v>78</v>
      </c>
      <c r="D32" s="82"/>
      <c r="E32" s="20" t="s">
        <v>40</v>
      </c>
      <c r="F32" s="29" t="s">
        <v>134</v>
      </c>
    </row>
    <row r="33" spans="1:6" ht="17.100000000000001" customHeight="1">
      <c r="A33" s="81"/>
      <c r="B33" s="31" t="s">
        <v>41</v>
      </c>
      <c r="C33" s="28" t="s">
        <v>57</v>
      </c>
      <c r="D33" s="82"/>
      <c r="E33" s="20" t="s">
        <v>42</v>
      </c>
      <c r="F33" s="29" t="s">
        <v>133</v>
      </c>
    </row>
    <row r="34" spans="1:6" ht="17.100000000000001" customHeight="1">
      <c r="A34" s="71"/>
      <c r="B34" s="31" t="s">
        <v>43</v>
      </c>
      <c r="C34" s="28" t="s">
        <v>132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 t="s">
        <v>104</v>
      </c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/>
      <c r="C37" s="74"/>
      <c r="D37" s="74"/>
      <c r="E37" s="74"/>
      <c r="F37" s="75"/>
    </row>
    <row r="38" spans="1:6" ht="17.100000000000001" customHeight="1">
      <c r="A38" s="71"/>
      <c r="B38" s="73"/>
      <c r="C38" s="74"/>
      <c r="D38" s="74"/>
      <c r="E38" s="74"/>
      <c r="F38" s="75"/>
    </row>
    <row r="39" spans="1:6" ht="17.100000000000001" customHeight="1">
      <c r="A39" s="72"/>
      <c r="B39" s="73"/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145</v>
      </c>
      <c r="C40" s="74"/>
      <c r="D40" s="74"/>
      <c r="E40" s="74"/>
      <c r="F40" s="75"/>
    </row>
    <row r="41" spans="1:6" ht="17.100000000000001" customHeight="1">
      <c r="A41" s="71"/>
      <c r="B41" s="73"/>
      <c r="C41" s="74"/>
      <c r="D41" s="74"/>
      <c r="E41" s="74"/>
      <c r="F41" s="75"/>
    </row>
    <row r="42" spans="1:6" ht="17.100000000000001" customHeight="1">
      <c r="A42" s="72"/>
      <c r="B42" s="73"/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52" t="s">
        <v>36</v>
      </c>
      <c r="B44" s="79"/>
      <c r="C44" s="80"/>
      <c r="D44" s="52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51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54"/>
  <sheetViews>
    <sheetView topLeftCell="A16" zoomScale="120" zoomScaleNormal="120" zoomScalePageLayoutView="120" workbookViewId="0">
      <selection activeCell="H8" sqref="H8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55" t="s">
        <v>0</v>
      </c>
      <c r="B2" s="2" t="s">
        <v>135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5" t="s">
        <v>6</v>
      </c>
      <c r="B4" s="9">
        <v>437000</v>
      </c>
      <c r="C4" s="10" t="s">
        <v>7</v>
      </c>
      <c r="D4" s="11">
        <v>0.02</v>
      </c>
      <c r="E4" s="12" t="s">
        <v>8</v>
      </c>
      <c r="F4" s="11">
        <v>0.11</v>
      </c>
    </row>
    <row r="5" spans="1:10" ht="17.100000000000001" customHeight="1">
      <c r="A5" s="55" t="s">
        <v>9</v>
      </c>
      <c r="B5" s="13">
        <v>1007000</v>
      </c>
      <c r="C5" s="12" t="s">
        <v>10</v>
      </c>
      <c r="D5" s="11">
        <v>0.01</v>
      </c>
      <c r="E5" s="12" t="s">
        <v>11</v>
      </c>
      <c r="F5" s="11">
        <v>0.1</v>
      </c>
      <c r="G5" s="14">
        <v>50351800</v>
      </c>
    </row>
    <row r="6" spans="1:10" ht="17.100000000000001" customHeight="1">
      <c r="A6" s="55" t="s">
        <v>12</v>
      </c>
      <c r="B6" s="13">
        <v>1444000</v>
      </c>
      <c r="C6" s="10" t="s">
        <v>13</v>
      </c>
      <c r="D6" s="11">
        <v>0.08</v>
      </c>
      <c r="E6" s="12" t="s">
        <v>14</v>
      </c>
      <c r="F6" s="11">
        <v>0.22</v>
      </c>
      <c r="G6" s="15"/>
      <c r="H6" s="16"/>
    </row>
    <row r="7" spans="1:10" ht="17.100000000000001" customHeight="1">
      <c r="A7" s="55" t="s">
        <v>15</v>
      </c>
      <c r="B7" s="13">
        <v>50351800</v>
      </c>
      <c r="C7" s="12" t="s">
        <v>16</v>
      </c>
      <c r="D7" s="11">
        <v>0.19</v>
      </c>
      <c r="E7" s="12" t="s">
        <v>17</v>
      </c>
      <c r="F7" s="11">
        <v>0.25</v>
      </c>
      <c r="G7" s="17"/>
    </row>
    <row r="8" spans="1:10" ht="17.100000000000001" customHeight="1">
      <c r="A8" s="55" t="s">
        <v>18</v>
      </c>
      <c r="B8" s="13">
        <v>60000000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55" t="s">
        <v>20</v>
      </c>
      <c r="B9" s="18">
        <f>B7/B8</f>
        <v>0.8391966666666667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55" t="s">
        <v>23</v>
      </c>
      <c r="C11" s="55" t="s">
        <v>24</v>
      </c>
      <c r="D11" s="55" t="s">
        <v>25</v>
      </c>
      <c r="E11" s="55"/>
      <c r="F11" s="20" t="s">
        <v>26</v>
      </c>
    </row>
    <row r="12" spans="1:10" ht="17.100000000000001" customHeight="1">
      <c r="A12" s="85"/>
      <c r="B12" s="21" t="s">
        <v>146</v>
      </c>
      <c r="C12" s="5">
        <v>4</v>
      </c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 t="s">
        <v>147</v>
      </c>
      <c r="C13" s="5">
        <v>1</v>
      </c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55" t="s">
        <v>29</v>
      </c>
      <c r="C17" s="55" t="s">
        <v>30</v>
      </c>
      <c r="D17" s="55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104</v>
      </c>
      <c r="D31" s="70" t="s">
        <v>38</v>
      </c>
      <c r="E31" s="55" t="s">
        <v>37</v>
      </c>
      <c r="F31" s="29" t="s">
        <v>150</v>
      </c>
    </row>
    <row r="32" spans="1:6" ht="17.100000000000001" customHeight="1">
      <c r="A32" s="81"/>
      <c r="B32" s="30" t="s">
        <v>39</v>
      </c>
      <c r="C32" s="28" t="s">
        <v>136</v>
      </c>
      <c r="D32" s="82"/>
      <c r="E32" s="20" t="s">
        <v>40</v>
      </c>
      <c r="F32" s="29" t="s">
        <v>149</v>
      </c>
    </row>
    <row r="33" spans="1:6" ht="17.100000000000001" customHeight="1">
      <c r="A33" s="81"/>
      <c r="B33" s="31" t="s">
        <v>41</v>
      </c>
      <c r="C33" s="28" t="s">
        <v>137</v>
      </c>
      <c r="D33" s="82"/>
      <c r="E33" s="20" t="s">
        <v>42</v>
      </c>
      <c r="F33" s="29" t="s">
        <v>148</v>
      </c>
    </row>
    <row r="34" spans="1:6" ht="17.100000000000001" customHeight="1">
      <c r="A34" s="71"/>
      <c r="B34" s="31" t="s">
        <v>43</v>
      </c>
      <c r="C34" s="28" t="s">
        <v>102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138</v>
      </c>
      <c r="C37" s="74"/>
      <c r="D37" s="74"/>
      <c r="E37" s="74"/>
      <c r="F37" s="75"/>
    </row>
    <row r="38" spans="1:6" ht="17.100000000000001" customHeight="1">
      <c r="A38" s="71"/>
      <c r="B38" s="73" t="s">
        <v>139</v>
      </c>
      <c r="C38" s="74"/>
      <c r="D38" s="74"/>
      <c r="E38" s="74"/>
      <c r="F38" s="75"/>
    </row>
    <row r="39" spans="1:6" ht="17.100000000000001" customHeight="1">
      <c r="A39" s="72"/>
      <c r="B39" s="73"/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151</v>
      </c>
      <c r="C40" s="74"/>
      <c r="D40" s="74"/>
      <c r="E40" s="74"/>
      <c r="F40" s="75"/>
    </row>
    <row r="41" spans="1:6" ht="17.100000000000001" customHeight="1">
      <c r="A41" s="71"/>
      <c r="B41" s="73" t="s">
        <v>152</v>
      </c>
      <c r="C41" s="74"/>
      <c r="D41" s="74"/>
      <c r="E41" s="74"/>
      <c r="F41" s="75"/>
    </row>
    <row r="42" spans="1:6" ht="17.100000000000001" customHeight="1">
      <c r="A42" s="72"/>
      <c r="B42" s="73" t="s">
        <v>153</v>
      </c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56" t="s">
        <v>36</v>
      </c>
      <c r="B44" s="79"/>
      <c r="C44" s="80"/>
      <c r="D44" s="56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54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54"/>
  <sheetViews>
    <sheetView topLeftCell="A19" zoomScale="120" zoomScaleNormal="120" zoomScalePageLayoutView="120" workbookViewId="0">
      <selection activeCell="F8" sqref="F8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59" t="s">
        <v>0</v>
      </c>
      <c r="B2" s="2" t="s">
        <v>144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59" t="s">
        <v>6</v>
      </c>
      <c r="B4" s="9">
        <v>1020500</v>
      </c>
      <c r="C4" s="10" t="s">
        <v>7</v>
      </c>
      <c r="D4" s="11">
        <v>0.01</v>
      </c>
      <c r="E4" s="12" t="s">
        <v>8</v>
      </c>
      <c r="F4" s="11">
        <v>0.13</v>
      </c>
    </row>
    <row r="5" spans="1:10" ht="17.100000000000001" customHeight="1">
      <c r="A5" s="59" t="s">
        <v>9</v>
      </c>
      <c r="B5" s="13">
        <v>1075500</v>
      </c>
      <c r="C5" s="12" t="s">
        <v>10</v>
      </c>
      <c r="D5" s="11">
        <v>0.04</v>
      </c>
      <c r="E5" s="12" t="s">
        <v>11</v>
      </c>
      <c r="F5" s="11">
        <v>0.16</v>
      </c>
      <c r="G5" s="14">
        <f>B7+B6</f>
        <v>54543800</v>
      </c>
    </row>
    <row r="6" spans="1:10" ht="17.100000000000001" customHeight="1">
      <c r="A6" s="59" t="s">
        <v>12</v>
      </c>
      <c r="B6" s="13">
        <f>SUM(B4:B5)</f>
        <v>2096000</v>
      </c>
      <c r="C6" s="10" t="s">
        <v>13</v>
      </c>
      <c r="D6" s="11">
        <v>0.04</v>
      </c>
      <c r="E6" s="12" t="s">
        <v>14</v>
      </c>
      <c r="F6" s="11">
        <v>0.08</v>
      </c>
      <c r="G6" s="15"/>
      <c r="H6" s="16"/>
    </row>
    <row r="7" spans="1:10" ht="17.100000000000001" customHeight="1">
      <c r="A7" s="59" t="s">
        <v>15</v>
      </c>
      <c r="B7" s="13">
        <v>52447800</v>
      </c>
      <c r="C7" s="12" t="s">
        <v>16</v>
      </c>
      <c r="D7" s="11">
        <v>0.24</v>
      </c>
      <c r="E7" s="12" t="s">
        <v>17</v>
      </c>
      <c r="F7" s="11">
        <v>0.28000000000000003</v>
      </c>
      <c r="G7" s="17"/>
    </row>
    <row r="8" spans="1:10" ht="17.100000000000001" customHeight="1">
      <c r="A8" s="59" t="s">
        <v>18</v>
      </c>
      <c r="B8" s="13">
        <v>60000000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59" t="s">
        <v>20</v>
      </c>
      <c r="B9" s="18">
        <f>B7/B8</f>
        <v>0.87412999999999996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59" t="s">
        <v>23</v>
      </c>
      <c r="C11" s="59" t="s">
        <v>24</v>
      </c>
      <c r="D11" s="59" t="s">
        <v>25</v>
      </c>
      <c r="E11" s="59"/>
      <c r="F11" s="20" t="s">
        <v>26</v>
      </c>
    </row>
    <row r="12" spans="1:10" ht="17.100000000000001" customHeight="1">
      <c r="A12" s="85"/>
      <c r="B12" s="21"/>
      <c r="C12" s="5"/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/>
      <c r="C13" s="5"/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59" t="s">
        <v>29</v>
      </c>
      <c r="C17" s="59" t="s">
        <v>30</v>
      </c>
      <c r="D17" s="59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140</v>
      </c>
      <c r="D31" s="70" t="s">
        <v>38</v>
      </c>
      <c r="E31" s="59" t="s">
        <v>37</v>
      </c>
      <c r="F31" s="29"/>
    </row>
    <row r="32" spans="1:6" ht="17.100000000000001" customHeight="1">
      <c r="A32" s="81"/>
      <c r="B32" s="30" t="s">
        <v>39</v>
      </c>
      <c r="C32" s="28" t="s">
        <v>137</v>
      </c>
      <c r="D32" s="82"/>
      <c r="E32" s="20" t="s">
        <v>40</v>
      </c>
      <c r="F32" s="29"/>
    </row>
    <row r="33" spans="1:6" ht="17.100000000000001" customHeight="1">
      <c r="A33" s="81"/>
      <c r="B33" s="31" t="s">
        <v>41</v>
      </c>
      <c r="C33" s="28"/>
      <c r="D33" s="82"/>
      <c r="E33" s="20" t="s">
        <v>42</v>
      </c>
      <c r="F33" s="29"/>
    </row>
    <row r="34" spans="1:6" ht="17.100000000000001" customHeight="1">
      <c r="A34" s="71"/>
      <c r="B34" s="31" t="s">
        <v>43</v>
      </c>
      <c r="C34" s="28" t="s">
        <v>58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141</v>
      </c>
      <c r="C37" s="74"/>
      <c r="D37" s="74"/>
      <c r="E37" s="74"/>
      <c r="F37" s="75"/>
    </row>
    <row r="38" spans="1:6" ht="17.100000000000001" customHeight="1">
      <c r="A38" s="71"/>
      <c r="B38" s="73" t="s">
        <v>142</v>
      </c>
      <c r="C38" s="74"/>
      <c r="D38" s="74"/>
      <c r="E38" s="74"/>
      <c r="F38" s="75"/>
    </row>
    <row r="39" spans="1:6" ht="17.100000000000001" customHeight="1">
      <c r="A39" s="72"/>
      <c r="B39" s="73" t="s">
        <v>143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158</v>
      </c>
      <c r="C40" s="74"/>
      <c r="D40" s="74"/>
      <c r="E40" s="74"/>
      <c r="F40" s="75"/>
    </row>
    <row r="41" spans="1:6" ht="17.100000000000001" customHeight="1">
      <c r="A41" s="71"/>
      <c r="B41" s="73" t="s">
        <v>159</v>
      </c>
      <c r="C41" s="74"/>
      <c r="D41" s="74"/>
      <c r="E41" s="74"/>
      <c r="F41" s="75"/>
    </row>
    <row r="42" spans="1:6" ht="17.100000000000001" customHeight="1">
      <c r="A42" s="72"/>
      <c r="B42" s="73"/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58" t="s">
        <v>36</v>
      </c>
      <c r="B44" s="79"/>
      <c r="C44" s="80"/>
      <c r="D44" s="58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57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54"/>
  <sheetViews>
    <sheetView tabSelected="1" zoomScale="120" zoomScaleNormal="120" zoomScalePageLayoutView="120" workbookViewId="0">
      <selection activeCell="F8" sqref="F8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91"/>
      <c r="B1" s="91"/>
      <c r="C1" s="91"/>
      <c r="D1" s="91"/>
      <c r="E1" s="91"/>
      <c r="F1" s="91"/>
    </row>
    <row r="2" spans="1:10" ht="20.100000000000001" customHeight="1">
      <c r="A2" s="62" t="s">
        <v>0</v>
      </c>
      <c r="B2" s="2" t="s">
        <v>154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92" t="s">
        <v>2</v>
      </c>
      <c r="B3" s="93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62" t="s">
        <v>6</v>
      </c>
      <c r="B4" s="9">
        <v>486500</v>
      </c>
      <c r="C4" s="10" t="s">
        <v>7</v>
      </c>
      <c r="D4" s="11">
        <v>0.03</v>
      </c>
      <c r="E4" s="12" t="s">
        <v>8</v>
      </c>
      <c r="F4" s="11">
        <v>0.04</v>
      </c>
    </row>
    <row r="5" spans="1:10" ht="17.100000000000001" customHeight="1">
      <c r="A5" s="62" t="s">
        <v>9</v>
      </c>
      <c r="B5" s="13">
        <v>285500</v>
      </c>
      <c r="C5" s="12" t="s">
        <v>10</v>
      </c>
      <c r="D5" s="11">
        <v>0.05</v>
      </c>
      <c r="E5" s="12" t="s">
        <v>11</v>
      </c>
      <c r="F5" s="11">
        <v>0.19</v>
      </c>
      <c r="G5" s="14">
        <f>B7+B6</f>
        <v>53991800</v>
      </c>
    </row>
    <row r="6" spans="1:10" ht="17.100000000000001" customHeight="1">
      <c r="A6" s="62" t="s">
        <v>12</v>
      </c>
      <c r="B6" s="13">
        <f>SUM(B4:B5)</f>
        <v>772000</v>
      </c>
      <c r="C6" s="10" t="s">
        <v>13</v>
      </c>
      <c r="D6" s="11">
        <v>0.14000000000000001</v>
      </c>
      <c r="E6" s="12" t="s">
        <v>14</v>
      </c>
      <c r="F6" s="11">
        <v>0.01</v>
      </c>
      <c r="G6" s="15"/>
      <c r="H6" s="16"/>
    </row>
    <row r="7" spans="1:10" ht="17.100000000000001" customHeight="1">
      <c r="A7" s="62" t="s">
        <v>15</v>
      </c>
      <c r="B7" s="13">
        <v>53219800</v>
      </c>
      <c r="C7" s="12" t="s">
        <v>16</v>
      </c>
      <c r="D7" s="11">
        <v>0.25</v>
      </c>
      <c r="E7" s="12" t="s">
        <v>17</v>
      </c>
      <c r="F7" s="11">
        <v>0.14000000000000001</v>
      </c>
      <c r="G7" s="17"/>
    </row>
    <row r="8" spans="1:10" ht="17.100000000000001" customHeight="1">
      <c r="A8" s="62" t="s">
        <v>18</v>
      </c>
      <c r="B8" s="13">
        <v>60000000</v>
      </c>
      <c r="C8" s="10" t="s">
        <v>19</v>
      </c>
      <c r="D8" s="11">
        <v>0.15</v>
      </c>
      <c r="E8" s="12"/>
      <c r="F8" s="11"/>
    </row>
    <row r="9" spans="1:10" ht="17.100000000000001" customHeight="1">
      <c r="A9" s="62" t="s">
        <v>20</v>
      </c>
      <c r="B9" s="18">
        <f>B7/B8</f>
        <v>0.88699666666666666</v>
      </c>
      <c r="C9" s="10"/>
      <c r="D9" s="11"/>
      <c r="E9" s="12"/>
      <c r="F9" s="19"/>
    </row>
    <row r="10" spans="1:10" ht="27.95" customHeight="1">
      <c r="A10" s="78" t="s">
        <v>21</v>
      </c>
      <c r="B10" s="78"/>
      <c r="C10" s="78"/>
      <c r="D10" s="78"/>
      <c r="E10" s="78"/>
      <c r="F10" s="78"/>
    </row>
    <row r="11" spans="1:10" ht="17.100000000000001" customHeight="1">
      <c r="A11" s="85" t="s">
        <v>22</v>
      </c>
      <c r="B11" s="62" t="s">
        <v>23</v>
      </c>
      <c r="C11" s="62" t="s">
        <v>24</v>
      </c>
      <c r="D11" s="62" t="s">
        <v>25</v>
      </c>
      <c r="E11" s="62"/>
      <c r="F11" s="20" t="s">
        <v>26</v>
      </c>
    </row>
    <row r="12" spans="1:10" ht="17.100000000000001" customHeight="1">
      <c r="A12" s="85"/>
      <c r="B12" s="21"/>
      <c r="C12" s="5"/>
      <c r="D12" s="94" t="s">
        <v>27</v>
      </c>
      <c r="E12" s="21"/>
      <c r="F12" s="5"/>
      <c r="J12" s="22">
        <v>93050750</v>
      </c>
    </row>
    <row r="13" spans="1:10" ht="17.100000000000001" customHeight="1">
      <c r="A13" s="85"/>
      <c r="B13" s="21"/>
      <c r="C13" s="5"/>
      <c r="D13" s="94"/>
      <c r="E13" s="21"/>
      <c r="F13" s="5"/>
    </row>
    <row r="14" spans="1:10" ht="17.100000000000001" customHeight="1">
      <c r="A14" s="85"/>
      <c r="B14" s="21"/>
      <c r="C14" s="5"/>
      <c r="D14" s="94" t="s">
        <v>28</v>
      </c>
      <c r="E14" s="21"/>
      <c r="F14" s="23"/>
    </row>
    <row r="15" spans="1:10" ht="17.100000000000001" customHeight="1">
      <c r="A15" s="85"/>
      <c r="B15" s="21"/>
      <c r="C15" s="5"/>
      <c r="D15" s="94"/>
      <c r="E15" s="21"/>
      <c r="F15" s="23"/>
    </row>
    <row r="16" spans="1:10" ht="27.95" customHeight="1">
      <c r="A16" s="78"/>
      <c r="B16" s="78"/>
      <c r="C16" s="78"/>
      <c r="D16" s="78"/>
      <c r="E16" s="78"/>
      <c r="F16" s="78"/>
    </row>
    <row r="17" spans="1:6" ht="18.95" customHeight="1">
      <c r="A17" s="24"/>
      <c r="B17" s="62" t="s">
        <v>29</v>
      </c>
      <c r="C17" s="62" t="s">
        <v>30</v>
      </c>
      <c r="D17" s="62" t="s">
        <v>31</v>
      </c>
      <c r="E17" s="88" t="s">
        <v>32</v>
      </c>
      <c r="F17" s="89"/>
    </row>
    <row r="18" spans="1:6" ht="17.100000000000001" customHeight="1">
      <c r="A18" s="85" t="s">
        <v>33</v>
      </c>
      <c r="B18" s="25"/>
      <c r="C18" s="25"/>
      <c r="D18" s="26"/>
      <c r="E18" s="86"/>
      <c r="F18" s="87"/>
    </row>
    <row r="19" spans="1:6" ht="17.100000000000001" customHeight="1">
      <c r="A19" s="85"/>
      <c r="B19" s="25"/>
      <c r="C19" s="25"/>
      <c r="D19" s="26"/>
      <c r="E19" s="86"/>
      <c r="F19" s="87"/>
    </row>
    <row r="20" spans="1:6" ht="17.100000000000001" customHeight="1">
      <c r="A20" s="85"/>
      <c r="B20" s="25"/>
      <c r="C20" s="25"/>
      <c r="D20" s="26"/>
      <c r="E20" s="86"/>
      <c r="F20" s="87"/>
    </row>
    <row r="21" spans="1:6" ht="17.100000000000001" customHeight="1">
      <c r="A21" s="85"/>
      <c r="B21" s="25"/>
      <c r="C21" s="25"/>
      <c r="D21" s="26"/>
      <c r="E21" s="86"/>
      <c r="F21" s="87"/>
    </row>
    <row r="22" spans="1:6" ht="17.100000000000001" customHeight="1">
      <c r="A22" s="85"/>
      <c r="B22" s="25"/>
      <c r="C22" s="25"/>
      <c r="D22" s="26"/>
      <c r="E22" s="86"/>
      <c r="F22" s="87"/>
    </row>
    <row r="23" spans="1:6" ht="17.100000000000001" customHeight="1">
      <c r="A23" s="90"/>
      <c r="B23" s="25"/>
      <c r="C23" s="5"/>
      <c r="D23" s="26"/>
      <c r="E23" s="86"/>
      <c r="F23" s="87"/>
    </row>
    <row r="24" spans="1:6" ht="17.100000000000001" customHeight="1">
      <c r="A24" s="85" t="s">
        <v>34</v>
      </c>
      <c r="B24" s="25"/>
      <c r="C24" s="25"/>
      <c r="D24" s="26"/>
      <c r="E24" s="86"/>
      <c r="F24" s="87"/>
    </row>
    <row r="25" spans="1:6" ht="17.100000000000001" customHeight="1">
      <c r="A25" s="85"/>
      <c r="B25" s="25"/>
      <c r="C25" s="25"/>
      <c r="D25" s="26"/>
      <c r="E25" s="86"/>
      <c r="F25" s="87"/>
    </row>
    <row r="26" spans="1:6" ht="17.100000000000001" customHeight="1">
      <c r="A26" s="85"/>
      <c r="B26" s="25"/>
      <c r="C26" s="25"/>
      <c r="D26" s="26"/>
      <c r="E26" s="86"/>
      <c r="F26" s="87"/>
    </row>
    <row r="27" spans="1:6" ht="17.100000000000001" customHeight="1">
      <c r="A27" s="85"/>
      <c r="B27" s="25"/>
      <c r="C27" s="25"/>
      <c r="D27" s="26"/>
      <c r="E27" s="86"/>
      <c r="F27" s="87"/>
    </row>
    <row r="28" spans="1:6" ht="17.100000000000001" customHeight="1">
      <c r="A28" s="85"/>
      <c r="B28" s="25"/>
      <c r="C28" s="25"/>
      <c r="D28" s="26"/>
      <c r="E28" s="86"/>
      <c r="F28" s="87"/>
    </row>
    <row r="29" spans="1:6" ht="17.100000000000001" customHeight="1">
      <c r="A29" s="85"/>
      <c r="B29" s="25"/>
      <c r="C29" s="25"/>
      <c r="D29" s="26"/>
      <c r="E29" s="86"/>
      <c r="F29" s="87"/>
    </row>
    <row r="30" spans="1:6" ht="26.1" customHeight="1">
      <c r="A30" s="78" t="s">
        <v>35</v>
      </c>
      <c r="B30" s="78"/>
      <c r="C30" s="78"/>
      <c r="D30" s="78"/>
      <c r="E30" s="78"/>
      <c r="F30" s="78"/>
    </row>
    <row r="31" spans="1:6" ht="17.100000000000001" customHeight="1">
      <c r="A31" s="70" t="s">
        <v>36</v>
      </c>
      <c r="B31" s="27" t="s">
        <v>37</v>
      </c>
      <c r="C31" s="28" t="s">
        <v>57</v>
      </c>
      <c r="D31" s="70" t="s">
        <v>38</v>
      </c>
      <c r="E31" s="62" t="s">
        <v>37</v>
      </c>
      <c r="F31" s="29" t="s">
        <v>162</v>
      </c>
    </row>
    <row r="32" spans="1:6" ht="17.100000000000001" customHeight="1">
      <c r="A32" s="81"/>
      <c r="B32" s="30" t="s">
        <v>39</v>
      </c>
      <c r="C32" s="28" t="s">
        <v>78</v>
      </c>
      <c r="D32" s="82"/>
      <c r="E32" s="20" t="s">
        <v>40</v>
      </c>
      <c r="F32" s="29" t="s">
        <v>163</v>
      </c>
    </row>
    <row r="33" spans="1:6" ht="17.100000000000001" customHeight="1">
      <c r="A33" s="81"/>
      <c r="B33" s="31" t="s">
        <v>41</v>
      </c>
      <c r="C33" s="28" t="s">
        <v>79</v>
      </c>
      <c r="D33" s="82"/>
      <c r="E33" s="20" t="s">
        <v>42</v>
      </c>
      <c r="F33" s="29" t="s">
        <v>164</v>
      </c>
    </row>
    <row r="34" spans="1:6" ht="17.100000000000001" customHeight="1">
      <c r="A34" s="71"/>
      <c r="B34" s="31" t="s">
        <v>43</v>
      </c>
      <c r="C34" s="28" t="s">
        <v>58</v>
      </c>
      <c r="D34" s="83"/>
      <c r="E34" s="20" t="s">
        <v>101</v>
      </c>
      <c r="F34" s="29"/>
    </row>
    <row r="35" spans="1:6" ht="17.100000000000001" customHeight="1">
      <c r="A35" s="72"/>
      <c r="B35" s="31" t="s">
        <v>44</v>
      </c>
      <c r="C35" s="28"/>
      <c r="D35" s="84"/>
      <c r="E35" s="20" t="s">
        <v>45</v>
      </c>
      <c r="F35" s="29"/>
    </row>
    <row r="36" spans="1:6" ht="27" customHeight="1">
      <c r="A36" s="78" t="s">
        <v>35</v>
      </c>
      <c r="B36" s="78"/>
      <c r="C36" s="78"/>
      <c r="D36" s="78"/>
      <c r="E36" s="78"/>
      <c r="F36" s="78"/>
    </row>
    <row r="37" spans="1:6" ht="17.100000000000001" customHeight="1">
      <c r="A37" s="70" t="s">
        <v>46</v>
      </c>
      <c r="B37" s="73" t="s">
        <v>155</v>
      </c>
      <c r="C37" s="74"/>
      <c r="D37" s="74"/>
      <c r="E37" s="74"/>
      <c r="F37" s="75"/>
    </row>
    <row r="38" spans="1:6" ht="17.100000000000001" customHeight="1">
      <c r="A38" s="71"/>
      <c r="B38" s="73" t="s">
        <v>156</v>
      </c>
      <c r="C38" s="74"/>
      <c r="D38" s="74"/>
      <c r="E38" s="74"/>
      <c r="F38" s="75"/>
    </row>
    <row r="39" spans="1:6" ht="17.100000000000001" customHeight="1">
      <c r="A39" s="72"/>
      <c r="B39" s="73" t="s">
        <v>157</v>
      </c>
      <c r="C39" s="76"/>
      <c r="D39" s="76"/>
      <c r="E39" s="76"/>
      <c r="F39" s="77"/>
    </row>
    <row r="40" spans="1:6" ht="17.100000000000001" customHeight="1">
      <c r="A40" s="70" t="s">
        <v>38</v>
      </c>
      <c r="B40" s="73" t="s">
        <v>160</v>
      </c>
      <c r="C40" s="74"/>
      <c r="D40" s="74"/>
      <c r="E40" s="74"/>
      <c r="F40" s="75"/>
    </row>
    <row r="41" spans="1:6" ht="17.100000000000001" customHeight="1">
      <c r="A41" s="71"/>
      <c r="B41" s="73" t="s">
        <v>161</v>
      </c>
      <c r="C41" s="74"/>
      <c r="D41" s="74"/>
      <c r="E41" s="74"/>
      <c r="F41" s="75"/>
    </row>
    <row r="42" spans="1:6" ht="17.100000000000001" customHeight="1">
      <c r="A42" s="72"/>
      <c r="B42" s="73"/>
      <c r="C42" s="76"/>
      <c r="D42" s="76"/>
      <c r="E42" s="76"/>
      <c r="F42" s="77"/>
    </row>
    <row r="43" spans="1:6" ht="24" customHeight="1">
      <c r="A43" s="78" t="s">
        <v>47</v>
      </c>
      <c r="B43" s="78"/>
      <c r="C43" s="78"/>
      <c r="D43" s="78"/>
      <c r="E43" s="78"/>
      <c r="F43" s="78"/>
    </row>
    <row r="44" spans="1:6" ht="27" customHeight="1">
      <c r="A44" s="61" t="s">
        <v>36</v>
      </c>
      <c r="B44" s="79"/>
      <c r="C44" s="80"/>
      <c r="D44" s="61" t="s">
        <v>38</v>
      </c>
      <c r="E44" s="79"/>
      <c r="F44" s="80"/>
    </row>
    <row r="45" spans="1:6" ht="24" customHeight="1">
      <c r="A45" s="63" t="s">
        <v>48</v>
      </c>
      <c r="B45" s="64"/>
      <c r="C45" s="65"/>
      <c r="D45" s="60" t="s">
        <v>49</v>
      </c>
      <c r="E45" s="66"/>
      <c r="F45" s="67"/>
    </row>
    <row r="46" spans="1:6" ht="17.100000000000001" customHeight="1">
      <c r="A46" s="68" t="s">
        <v>36</v>
      </c>
      <c r="B46" s="34" t="s">
        <v>50</v>
      </c>
      <c r="C46" s="34" t="s">
        <v>51</v>
      </c>
      <c r="D46" s="68" t="s">
        <v>38</v>
      </c>
      <c r="E46" s="34" t="s">
        <v>52</v>
      </c>
      <c r="F46" s="34" t="s">
        <v>53</v>
      </c>
    </row>
    <row r="47" spans="1:6" ht="17.100000000000001" customHeight="1">
      <c r="A47" s="68"/>
      <c r="B47" s="35"/>
      <c r="C47" s="35"/>
      <c r="D47" s="69"/>
      <c r="E47" s="35"/>
      <c r="F47" s="36"/>
    </row>
    <row r="48" spans="1:6" ht="17.100000000000001" customHeight="1">
      <c r="A48" s="68"/>
      <c r="B48" s="35"/>
      <c r="C48" s="35"/>
      <c r="D48" s="69"/>
      <c r="E48" s="35"/>
      <c r="F48" s="36"/>
    </row>
    <row r="49" spans="1:6" ht="17.100000000000001" customHeight="1">
      <c r="A49" s="68"/>
      <c r="B49" s="35"/>
      <c r="C49" s="35"/>
      <c r="D49" s="69"/>
      <c r="E49" s="35"/>
      <c r="F49" s="36"/>
    </row>
    <row r="50" spans="1:6" ht="15" customHeight="1"/>
    <row r="51" spans="1:6" ht="15" customHeight="1">
      <c r="F51" s="38" t="s">
        <v>54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9</vt:i4>
      </vt:variant>
    </vt:vector>
  </HeadingPairs>
  <TitlesOfParts>
    <vt:vector size="18" baseType="lpstr">
      <vt:lpstr>06월22일</vt:lpstr>
      <vt:lpstr>06월23일</vt:lpstr>
      <vt:lpstr>06월24일</vt:lpstr>
      <vt:lpstr>06월25일</vt:lpstr>
      <vt:lpstr>06월26일</vt:lpstr>
      <vt:lpstr>06월27일</vt:lpstr>
      <vt:lpstr>06월28일 </vt:lpstr>
      <vt:lpstr>06월29일 </vt:lpstr>
      <vt:lpstr>06월30일  </vt:lpstr>
      <vt:lpstr>'06월22일'!Print_Area</vt:lpstr>
      <vt:lpstr>'06월23일'!Print_Area</vt:lpstr>
      <vt:lpstr>'06월24일'!Print_Area</vt:lpstr>
      <vt:lpstr>'06월25일'!Print_Area</vt:lpstr>
      <vt:lpstr>'06월26일'!Print_Area</vt:lpstr>
      <vt:lpstr>'06월27일'!Print_Area</vt:lpstr>
      <vt:lpstr>'06월28일 '!Print_Area</vt:lpstr>
      <vt:lpstr>'06월29일 '!Print_Area</vt:lpstr>
      <vt:lpstr>'06월30일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2016-06-22T11:44:04Z</dcterms:created>
  <dcterms:modified xsi:type="dcterms:W3CDTF">2016-07-03T14:27:02Z</dcterms:modified>
</cp:coreProperties>
</file>