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105" firstSheet="8" activeTab="28"/>
  </bookViews>
  <sheets>
    <sheet name="0801" sheetId="2" r:id="rId1"/>
    <sheet name="0802" sheetId="3" r:id="rId2"/>
    <sheet name="0803" sheetId="4" r:id="rId3"/>
    <sheet name="0804" sheetId="5" r:id="rId4"/>
    <sheet name="0805" sheetId="6" r:id="rId5"/>
    <sheet name="0806" sheetId="7" r:id="rId6"/>
    <sheet name="0807" sheetId="8" r:id="rId7"/>
    <sheet name="0808" sheetId="9" r:id="rId8"/>
    <sheet name="0809" sheetId="10" r:id="rId9"/>
    <sheet name="0810" sheetId="11" r:id="rId10"/>
    <sheet name="0811" sheetId="12" r:id="rId11"/>
    <sheet name="0812" sheetId="13" r:id="rId12"/>
    <sheet name="0813" sheetId="15" r:id="rId13"/>
    <sheet name="0814" sheetId="16" r:id="rId14"/>
    <sheet name="0815" sheetId="17" r:id="rId15"/>
    <sheet name="0816" sheetId="18" r:id="rId16"/>
    <sheet name="0817" sheetId="19" r:id="rId17"/>
    <sheet name="0818" sheetId="20" r:id="rId18"/>
    <sheet name="0819" sheetId="21" r:id="rId19"/>
    <sheet name="0820" sheetId="22" r:id="rId20"/>
    <sheet name="0821" sheetId="23" r:id="rId21"/>
    <sheet name="0822" sheetId="24" r:id="rId22"/>
    <sheet name="0823" sheetId="25" r:id="rId23"/>
    <sheet name="0824" sheetId="26" r:id="rId24"/>
    <sheet name="0825" sheetId="27" r:id="rId25"/>
    <sheet name="0826" sheetId="28" r:id="rId26"/>
    <sheet name="0827" sheetId="29" r:id="rId27"/>
    <sheet name="0828" sheetId="30" r:id="rId28"/>
    <sheet name="0829" sheetId="31" r:id="rId29"/>
    <sheet name="원본" sheetId="14" r:id="rId30"/>
  </sheets>
  <definedNames>
    <definedName name="_xlnm.Print_Area" localSheetId="0">'0801'!$A$1:$G$43</definedName>
    <definedName name="_xlnm.Print_Area" localSheetId="1">'0802'!$A$1:$G$47</definedName>
    <definedName name="_xlnm.Print_Area" localSheetId="2">'0803'!$A$1:$G$43</definedName>
    <definedName name="_xlnm.Print_Area" localSheetId="3">'0804'!$A$1:$G$43</definedName>
    <definedName name="_xlnm.Print_Area" localSheetId="4">'0805'!$A$1:$G$45</definedName>
    <definedName name="_xlnm.Print_Area" localSheetId="5">'0806'!$A$1:$G$43</definedName>
    <definedName name="_xlnm.Print_Area" localSheetId="6">'0807'!$A$1:$G$43</definedName>
    <definedName name="_xlnm.Print_Area" localSheetId="7">'0808'!$A$1:$G$43</definedName>
    <definedName name="_xlnm.Print_Area" localSheetId="8">'0809'!$A$1:$G$43</definedName>
    <definedName name="_xlnm.Print_Area" localSheetId="9">'0810'!$A$1:$G$48</definedName>
    <definedName name="_xlnm.Print_Area" localSheetId="10">'0811'!$A$1:$G$48</definedName>
    <definedName name="_xlnm.Print_Area" localSheetId="11">'0812'!$A$1:$G$42</definedName>
    <definedName name="_xlnm.Print_Area" localSheetId="12">'0813'!$A$1:$G$42</definedName>
    <definedName name="_xlnm.Print_Area" localSheetId="13">'0814'!$A$1:$G$42</definedName>
    <definedName name="_xlnm.Print_Area" localSheetId="14">'0815'!$A$1:$G$42</definedName>
    <definedName name="_xlnm.Print_Area" localSheetId="15">'0816'!$A$1:$G$45</definedName>
    <definedName name="_xlnm.Print_Area" localSheetId="16">'0817'!$A$1:$G$42</definedName>
    <definedName name="_xlnm.Print_Area" localSheetId="17">'0818'!$A$1:$G$42</definedName>
    <definedName name="_xlnm.Print_Area" localSheetId="18">'0819'!$A$1:$G$42</definedName>
    <definedName name="_xlnm.Print_Area" localSheetId="19">'0820'!$A$1:$G$42</definedName>
    <definedName name="_xlnm.Print_Area" localSheetId="20">'0821'!$A$1:$G$43</definedName>
    <definedName name="_xlnm.Print_Area" localSheetId="21">'0822'!$A$1:$G$45</definedName>
    <definedName name="_xlnm.Print_Area" localSheetId="22">'0823'!$A$1:$G$45</definedName>
    <definedName name="_xlnm.Print_Area" localSheetId="23">'0824'!$A$1:$G$43</definedName>
    <definedName name="_xlnm.Print_Area" localSheetId="24">'0825'!$A$1:$G$43</definedName>
    <definedName name="_xlnm.Print_Area" localSheetId="25">'0826'!$A$1:$G$43</definedName>
    <definedName name="_xlnm.Print_Area" localSheetId="26">'0827'!$A$1:$G$42</definedName>
    <definedName name="_xlnm.Print_Area" localSheetId="27">'0828'!$A$1:$G$44</definedName>
    <definedName name="_xlnm.Print_Area" localSheetId="28">'0829'!$A$1:$G$43</definedName>
    <definedName name="_xlnm.Print_Area" localSheetId="29">원본!$A$1:$G$40</definedName>
  </definedNames>
  <calcPr calcId="125725"/>
</workbook>
</file>

<file path=xl/calcChain.xml><?xml version="1.0" encoding="utf-8"?>
<calcChain xmlns="http://schemas.openxmlformats.org/spreadsheetml/2006/main">
  <c r="B7" i="31"/>
  <c r="D42"/>
  <c r="B5"/>
  <c r="B7" i="28"/>
  <c r="B7" i="29"/>
  <c r="B7" i="30" s="1"/>
  <c r="D43"/>
  <c r="B5"/>
  <c r="D41" i="29"/>
  <c r="B5"/>
  <c r="B5" i="28"/>
  <c r="D42"/>
  <c r="B5" i="27"/>
  <c r="I13"/>
  <c r="B7"/>
  <c r="B7" i="26"/>
  <c r="D42" i="27"/>
  <c r="D42" i="26"/>
  <c r="B5"/>
  <c r="B7" i="25"/>
  <c r="B6"/>
  <c r="B5" s="1"/>
  <c r="B7" i="24"/>
  <c r="B5"/>
  <c r="B6"/>
  <c r="D44" i="25"/>
  <c r="D44" i="24"/>
  <c r="B7" i="23"/>
  <c r="B6"/>
  <c r="B5" s="1"/>
  <c r="D42"/>
  <c r="B7" i="22"/>
  <c r="B6"/>
  <c r="B5" s="1"/>
  <c r="D41"/>
  <c r="B5" i="21"/>
  <c r="B7"/>
  <c r="D41"/>
  <c r="B43" i="20"/>
  <c r="B7"/>
  <c r="D41"/>
  <c r="B5"/>
  <c r="B7" i="19"/>
  <c r="D41"/>
  <c r="B5"/>
  <c r="B7" i="18"/>
  <c r="B6"/>
  <c r="D44"/>
  <c r="B5"/>
  <c r="B7" i="17"/>
  <c r="D41"/>
  <c r="B5"/>
  <c r="B6" i="16"/>
  <c r="B5" s="1"/>
  <c r="B7"/>
  <c r="D41"/>
  <c r="E43" i="15"/>
  <c r="D41" s="1"/>
  <c r="B7"/>
  <c r="B7" i="13"/>
  <c r="B7" i="12"/>
  <c r="B5"/>
  <c r="B5" i="15"/>
  <c r="D39" i="14"/>
  <c r="B5"/>
  <c r="D41" i="13"/>
  <c r="B5"/>
  <c r="D47" i="12"/>
  <c r="B4" i="11"/>
  <c r="B5" s="1"/>
  <c r="B7"/>
  <c r="D47"/>
  <c r="B5" i="10"/>
  <c r="B4"/>
  <c r="B7"/>
  <c r="D42"/>
  <c r="B4" i="9"/>
  <c r="B7"/>
  <c r="B7" i="8"/>
  <c r="D42" i="9"/>
  <c r="B5"/>
  <c r="D42" i="8"/>
  <c r="B5"/>
  <c r="B7" i="7"/>
  <c r="B7" i="6"/>
  <c r="B6" i="7"/>
  <c r="B5" s="1"/>
  <c r="D42"/>
  <c r="B5" i="6"/>
  <c r="D44"/>
  <c r="B7" i="5"/>
  <c r="D42"/>
  <c r="B5"/>
  <c r="B7" i="4"/>
  <c r="B7" i="3"/>
  <c r="D42" i="4"/>
  <c r="B5"/>
  <c r="D46" i="3"/>
  <c r="B5"/>
  <c r="B5" i="2"/>
  <c r="B7"/>
  <c r="D42"/>
</calcChain>
</file>

<file path=xl/sharedStrings.xml><?xml version="1.0" encoding="utf-8"?>
<sst xmlns="http://schemas.openxmlformats.org/spreadsheetml/2006/main" count="2227" uniqueCount="663">
  <si>
    <t xml:space="preserve"> (        꼴라                )   Daily Report 데일리리포트   </t>
    <phoneticPr fontId="3" type="noConversion"/>
  </si>
  <si>
    <t>작성일자</t>
  </si>
  <si>
    <t xml:space="preserve">작성자 </t>
  </si>
  <si>
    <t>대표</t>
  </si>
  <si>
    <t xml:space="preserve">  일일매출내용</t>
  </si>
  <si>
    <t xml:space="preserve"> </t>
  </si>
  <si>
    <t xml:space="preserve">주간 추천메뉴  </t>
  </si>
  <si>
    <t>주간목표수량</t>
    <phoneticPr fontId="3" type="noConversion"/>
  </si>
  <si>
    <t>일일판매수량(누적)</t>
    <phoneticPr fontId="3" type="noConversion"/>
  </si>
  <si>
    <t>런치</t>
  </si>
  <si>
    <t>디너</t>
  </si>
  <si>
    <t>총매출</t>
  </si>
  <si>
    <t xml:space="preserve">  메뉴별 제품 구성비율 (Best &amp; Worst) </t>
  </si>
  <si>
    <t>Best</t>
  </si>
  <si>
    <t>메뉴</t>
    <phoneticPr fontId="3" type="noConversion"/>
  </si>
  <si>
    <t>판매수량</t>
    <phoneticPr fontId="3" type="noConversion"/>
  </si>
  <si>
    <t xml:space="preserve">Worst </t>
  </si>
  <si>
    <t xml:space="preserve">  예약상황 </t>
  </si>
  <si>
    <t xml:space="preserve">시간 </t>
  </si>
  <si>
    <t>예약자</t>
  </si>
  <si>
    <t xml:space="preserve">인원 </t>
  </si>
  <si>
    <t xml:space="preserve">비고 </t>
  </si>
  <si>
    <t>오전</t>
  </si>
  <si>
    <t xml:space="preserve">오후 </t>
  </si>
  <si>
    <t xml:space="preserve">  보고 및 특이사항 / 건의사항  </t>
  </si>
  <si>
    <t>kitchen</t>
  </si>
  <si>
    <t>Hall</t>
  </si>
  <si>
    <t xml:space="preserve">  기물파손율 </t>
  </si>
  <si>
    <t xml:space="preserve">  메뉴점검 및 교육내용 </t>
  </si>
  <si>
    <t xml:space="preserve">  전도금 사용내역</t>
    <phoneticPr fontId="3" type="noConversion"/>
  </si>
  <si>
    <t>총금액</t>
    <phoneticPr fontId="3" type="noConversion"/>
  </si>
  <si>
    <t xml:space="preserve">금액 </t>
  </si>
  <si>
    <t xml:space="preserve">사용내역 </t>
  </si>
  <si>
    <t xml:space="preserve">  건의사항</t>
  </si>
  <si>
    <t xml:space="preserve"> </t>
    <phoneticPr fontId="3" type="noConversion"/>
  </si>
  <si>
    <t xml:space="preserve"> </t>
    <phoneticPr fontId="2" type="noConversion"/>
  </si>
  <si>
    <t>2013. 8. 1. 목</t>
    <phoneticPr fontId="3" type="noConversion"/>
  </si>
  <si>
    <t>버섯에피타이져</t>
    <phoneticPr fontId="3" type="noConversion"/>
  </si>
  <si>
    <t>톳샐러드</t>
    <phoneticPr fontId="3" type="noConversion"/>
  </si>
  <si>
    <t>토마토콜드파스타</t>
    <phoneticPr fontId="3" type="noConversion"/>
  </si>
  <si>
    <t>목표매출</t>
    <phoneticPr fontId="2" type="noConversion"/>
  </si>
  <si>
    <t>누적매출</t>
    <phoneticPr fontId="2" type="noConversion"/>
  </si>
  <si>
    <t>필립스전자</t>
    <phoneticPr fontId="2" type="noConversion"/>
  </si>
  <si>
    <t>11:00~5:00</t>
    <phoneticPr fontId="2" type="noConversion"/>
  </si>
  <si>
    <t>Fendi Korea</t>
    <phoneticPr fontId="2" type="noConversion"/>
  </si>
  <si>
    <t>Verona, L/B</t>
    <phoneticPr fontId="2" type="noConversion"/>
  </si>
  <si>
    <t>L/T(49,000), Roma, 빔프로젝트 설치</t>
    <phoneticPr fontId="2" type="noConversion"/>
  </si>
  <si>
    <t>이남정님</t>
    <phoneticPr fontId="2" type="noConversion"/>
  </si>
  <si>
    <t>공성은님</t>
    <phoneticPr fontId="2" type="noConversion"/>
  </si>
  <si>
    <t>Roma, D/A</t>
    <phoneticPr fontId="2" type="noConversion"/>
  </si>
  <si>
    <t>이진미님</t>
    <phoneticPr fontId="2" type="noConversion"/>
  </si>
  <si>
    <t>Verona, D/A</t>
    <phoneticPr fontId="2" type="noConversion"/>
  </si>
  <si>
    <t>최형규님</t>
    <phoneticPr fontId="2" type="noConversion"/>
  </si>
  <si>
    <t>김주영님</t>
    <phoneticPr fontId="2" type="noConversion"/>
  </si>
  <si>
    <t>강태진전무님</t>
    <phoneticPr fontId="2" type="noConversion"/>
  </si>
  <si>
    <t>육류 및 농산 수산 업체가 8월 4일</t>
    <phoneticPr fontId="2" type="noConversion"/>
  </si>
  <si>
    <t>까지 휴무 관계로 식자재 정리정돈 및</t>
    <phoneticPr fontId="2" type="noConversion"/>
  </si>
  <si>
    <t>사무실 냉장고에 분배 해서 보관 하기</t>
    <phoneticPr fontId="2" type="noConversion"/>
  </si>
  <si>
    <t>로 하였습니다.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</si>
  <si>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</si>
  <si>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</si>
  <si>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- 런치와 디너 모두 4층공간이 활용되었습니다. 런칭행사부터 </t>
    <phoneticPr fontId="2" type="noConversion"/>
  </si>
  <si>
    <t xml:space="preserve"> - 펜디코리아는 오늘과 같은진행방식으로 4층공간에서 예약을</t>
    <phoneticPr fontId="2" type="noConversion"/>
  </si>
  <si>
    <t>하여, 내일도(8/2) 진행할 예정입니다.</t>
    <phoneticPr fontId="2" type="noConversion"/>
  </si>
  <si>
    <t>2(2)</t>
    <phoneticPr fontId="2" type="noConversion"/>
  </si>
  <si>
    <t>0(0)</t>
    <phoneticPr fontId="2" type="noConversion"/>
  </si>
  <si>
    <t>비즈니스모임, 소규모 모임등 다양한 성격의 모임이 있었습니다.</t>
    <phoneticPr fontId="2" type="noConversion"/>
  </si>
  <si>
    <t>꼴라메르까토피자</t>
    <phoneticPr fontId="2" type="noConversion"/>
  </si>
  <si>
    <t>날치알파스타</t>
    <phoneticPr fontId="2" type="noConversion"/>
  </si>
  <si>
    <t>D/A Set</t>
    <phoneticPr fontId="2" type="noConversion"/>
  </si>
  <si>
    <t xml:space="preserve"> -고블렛 1EA</t>
    <phoneticPr fontId="2" type="noConversion"/>
  </si>
  <si>
    <t>2013. 8. 2. 금</t>
    <phoneticPr fontId="3" type="noConversion"/>
  </si>
  <si>
    <t>김재경 박사님 Tasting menu 입니다</t>
    <phoneticPr fontId="2" type="noConversion"/>
  </si>
  <si>
    <t>도미 생선 까르파치오</t>
    <phoneticPr fontId="2" type="noConversion"/>
  </si>
  <si>
    <t>모듬 브루스케타(시금치,우니)</t>
    <phoneticPr fontId="2" type="noConversion"/>
  </si>
  <si>
    <t>치킨수비드</t>
    <phoneticPr fontId="2" type="noConversion"/>
  </si>
  <si>
    <t>해산물비앙코링귀니</t>
    <phoneticPr fontId="2" type="noConversion"/>
  </si>
  <si>
    <t>등심스테이크</t>
    <phoneticPr fontId="2" type="noConversion"/>
  </si>
  <si>
    <t>판나코타</t>
    <phoneticPr fontId="2" type="noConversion"/>
  </si>
  <si>
    <t>그릇 재고 파악을 실시 하였습니다</t>
    <phoneticPr fontId="2" type="noConversion"/>
  </si>
  <si>
    <t>강지원사원은 노량진 수산시장에 시장</t>
    <phoneticPr fontId="2" type="noConversion"/>
  </si>
  <si>
    <t>조사를 다녀왔습니다.</t>
    <phoneticPr fontId="2" type="noConversion"/>
  </si>
  <si>
    <t>set 파스타 1ea</t>
    <phoneticPr fontId="2" type="noConversion"/>
  </si>
  <si>
    <t>11:00~5:00</t>
    <phoneticPr fontId="2" type="noConversion"/>
  </si>
  <si>
    <t>최정인님</t>
    <phoneticPr fontId="2" type="noConversion"/>
  </si>
  <si>
    <t>이명호님</t>
    <phoneticPr fontId="2" type="noConversion"/>
  </si>
  <si>
    <t>김재경박사님</t>
    <phoneticPr fontId="2" type="noConversion"/>
  </si>
  <si>
    <t>김다니엘님</t>
    <phoneticPr fontId="2" type="noConversion"/>
  </si>
  <si>
    <t>김지원님</t>
    <phoneticPr fontId="2" type="noConversion"/>
  </si>
  <si>
    <t>문혜민님</t>
    <phoneticPr fontId="2" type="noConversion"/>
  </si>
  <si>
    <t>박혜신님</t>
    <phoneticPr fontId="2" type="noConversion"/>
  </si>
  <si>
    <t>박중우님</t>
    <phoneticPr fontId="2" type="noConversion"/>
  </si>
  <si>
    <t>신명진님</t>
    <phoneticPr fontId="2" type="noConversion"/>
  </si>
  <si>
    <t>8+2</t>
    <phoneticPr fontId="2" type="noConversion"/>
  </si>
  <si>
    <t>D/T, 72,000, Roma</t>
    <phoneticPr fontId="2" type="noConversion"/>
  </si>
  <si>
    <t>Verona</t>
    <phoneticPr fontId="2" type="noConversion"/>
  </si>
  <si>
    <t xml:space="preserve"> - 이민혜사원이 와인목표판매량 표를 만들어 직원들이 한눈에 
   들어올수 있도록 하였습니다.  </t>
    <phoneticPr fontId="2" type="noConversion"/>
  </si>
  <si>
    <t xml:space="preserve"> - 유니폼및 기물재고 수량파악을 실시 하였습니다.</t>
    <phoneticPr fontId="2" type="noConversion"/>
  </si>
  <si>
    <t>L/B set</t>
    <phoneticPr fontId="2" type="noConversion"/>
  </si>
  <si>
    <t>알리오 올리오</t>
    <phoneticPr fontId="2" type="noConversion"/>
  </si>
  <si>
    <t>마르게리따</t>
    <phoneticPr fontId="2" type="noConversion"/>
  </si>
  <si>
    <t>1(3)</t>
    <phoneticPr fontId="2" type="noConversion"/>
  </si>
  <si>
    <t>레드와인글라스 1ea
고블렛 1ea</t>
    <phoneticPr fontId="2" type="noConversion"/>
  </si>
  <si>
    <t>수산시장사입</t>
    <phoneticPr fontId="2" type="noConversion"/>
  </si>
  <si>
    <t>스티커구입</t>
    <phoneticPr fontId="2" type="noConversion"/>
  </si>
  <si>
    <t>2013. 8. 3. 토</t>
    <phoneticPr fontId="3" type="noConversion"/>
  </si>
  <si>
    <t>강희진님</t>
    <phoneticPr fontId="2" type="noConversion"/>
  </si>
  <si>
    <t>5+1</t>
    <phoneticPr fontId="2" type="noConversion"/>
  </si>
  <si>
    <t>이동훈님</t>
    <phoneticPr fontId="2" type="noConversion"/>
  </si>
  <si>
    <t>이지윤님</t>
    <phoneticPr fontId="2" type="noConversion"/>
  </si>
  <si>
    <t>12+1</t>
    <phoneticPr fontId="2" type="noConversion"/>
  </si>
  <si>
    <t>허정우님</t>
    <phoneticPr fontId="2" type="noConversion"/>
  </si>
  <si>
    <t>정현영님</t>
    <phoneticPr fontId="2" type="noConversion"/>
  </si>
  <si>
    <t>정돈을 실시하였습니다.</t>
    <phoneticPr fontId="2" type="noConversion"/>
  </si>
  <si>
    <t xml:space="preserve">1.2층 오븐 및 선반, 냉장고 정리 </t>
    <phoneticPr fontId="2" type="noConversion"/>
  </si>
  <si>
    <t>메르까토피자</t>
    <phoneticPr fontId="2" type="noConversion"/>
  </si>
  <si>
    <t>마르게리따피자</t>
    <phoneticPr fontId="2" type="noConversion"/>
  </si>
  <si>
    <t>홍합탕</t>
    <phoneticPr fontId="2" type="noConversion"/>
  </si>
  <si>
    <t>1(4)</t>
    <phoneticPr fontId="2" type="noConversion"/>
  </si>
  <si>
    <t>1(1)</t>
    <phoneticPr fontId="2" type="noConversion"/>
  </si>
  <si>
    <t xml:space="preserve"> - 1층 디켄더 선반 정리및 청소를 실시하였습니다.
 </t>
    <phoneticPr fontId="2" type="noConversion"/>
  </si>
  <si>
    <t xml:space="preserve"> - 유보람사원이 황주식사원의 카푸치노교육을 실시 하였습니다. 기본 스팀법과 원리,매뉴얼에 대해 교육하였으며, 추후에 라떼도 교육할 예정입니다.</t>
    <phoneticPr fontId="2" type="noConversion"/>
  </si>
  <si>
    <t xml:space="preserve"> - 더운날씨로인해 오후늦게 영업이 활성화 되었습니다.</t>
    <phoneticPr fontId="2" type="noConversion"/>
  </si>
  <si>
    <t>신동식주임
주유비</t>
    <phoneticPr fontId="2" type="noConversion"/>
  </si>
  <si>
    <t>2013. 8. 4. 일</t>
    <phoneticPr fontId="3" type="noConversion"/>
  </si>
  <si>
    <t>음식물 쓰레기통, 재활용통 주변</t>
    <phoneticPr fontId="2" type="noConversion"/>
  </si>
  <si>
    <t>정리 및 세척을 하였습니다.</t>
    <phoneticPr fontId="2" type="noConversion"/>
  </si>
  <si>
    <t>임민혁님</t>
    <phoneticPr fontId="2" type="noConversion"/>
  </si>
  <si>
    <t>최헌정님</t>
    <phoneticPr fontId="2" type="noConversion"/>
  </si>
  <si>
    <t>한지아님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</si>
  <si>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</si>
  <si>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</si>
  <si>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L/A set </t>
    <phoneticPr fontId="2" type="noConversion"/>
  </si>
  <si>
    <t>날치알크림파스타</t>
    <phoneticPr fontId="2" type="noConversion"/>
  </si>
  <si>
    <t>1(2)</t>
    <phoneticPr fontId="2" type="noConversion"/>
  </si>
  <si>
    <t>0(2)</t>
    <phoneticPr fontId="2" type="noConversion"/>
  </si>
  <si>
    <t>0(4)</t>
    <phoneticPr fontId="2" type="noConversion"/>
  </si>
  <si>
    <t>직원식대비</t>
    <phoneticPr fontId="2" type="noConversion"/>
  </si>
  <si>
    <t xml:space="preserve"> - 출입문쪽 입간판의 디자인의변화실시. 
 시즌메뉴인토마토콜드파스타와 와인타임을 위주로 작업하였습니다.</t>
    <phoneticPr fontId="2" type="noConversion"/>
  </si>
  <si>
    <t xml:space="preserve"> - 박민호사원의 라떼교육을 실시하였습니다.</t>
    <phoneticPr fontId="2" type="noConversion"/>
  </si>
  <si>
    <t xml:space="preserve"> - 황주식사원의 라떼교육을 실시하였습니다.</t>
    <phoneticPr fontId="2" type="noConversion"/>
  </si>
  <si>
    <t xml:space="preserve"> -사무실 청소 실시</t>
    <phoneticPr fontId="2" type="noConversion"/>
  </si>
  <si>
    <t xml:space="preserve">  습니다. (런치B세트 이용하여 코스사이에 샐러드로 서비스 제공</t>
    <phoneticPr fontId="2" type="noConversion"/>
  </si>
  <si>
    <t xml:space="preserve">  되었습니다.)</t>
    <phoneticPr fontId="2" type="noConversion"/>
  </si>
  <si>
    <t xml:space="preserve"> -정신분석연구소 런치 식사시 생일고객 축하 서비스제공하였</t>
    <phoneticPr fontId="2" type="noConversion"/>
  </si>
  <si>
    <t>2013. 8. 5. 월</t>
    <phoneticPr fontId="3" type="noConversion"/>
  </si>
  <si>
    <t>11시30분</t>
    <phoneticPr fontId="2" type="noConversion"/>
  </si>
  <si>
    <t>13시</t>
    <phoneticPr fontId="2" type="noConversion"/>
  </si>
  <si>
    <t>오글라라</t>
    <phoneticPr fontId="2" type="noConversion"/>
  </si>
  <si>
    <t>정신분석연구소</t>
    <phoneticPr fontId="2" type="noConversion"/>
  </si>
  <si>
    <t>3+2</t>
    <phoneticPr fontId="2" type="noConversion"/>
  </si>
  <si>
    <t>정재필님</t>
    <phoneticPr fontId="2" type="noConversion"/>
  </si>
  <si>
    <t>박태경님</t>
    <phoneticPr fontId="2" type="noConversion"/>
  </si>
  <si>
    <t>민병주님</t>
    <phoneticPr fontId="2" type="noConversion"/>
  </si>
  <si>
    <t>최성준님</t>
    <phoneticPr fontId="2" type="noConversion"/>
  </si>
  <si>
    <t>김경우님</t>
    <phoneticPr fontId="2" type="noConversion"/>
  </si>
  <si>
    <t>박이란님</t>
    <phoneticPr fontId="2" type="noConversion"/>
  </si>
  <si>
    <t>한진혁님</t>
    <phoneticPr fontId="2" type="noConversion"/>
  </si>
  <si>
    <t>6시30분</t>
    <phoneticPr fontId="2" type="noConversion"/>
  </si>
  <si>
    <t>7시</t>
    <phoneticPr fontId="2" type="noConversion"/>
  </si>
  <si>
    <t>사무실 냉장고 , 냉동고 및</t>
    <phoneticPr fontId="2" type="noConversion"/>
  </si>
  <si>
    <t>주방 냉장 , 냉동고 대청소 실시</t>
    <phoneticPr fontId="2" type="noConversion"/>
  </si>
  <si>
    <t xml:space="preserve">. 나윤석사원 미장준비 및 미장양 교육 실시 </t>
    <phoneticPr fontId="2" type="noConversion"/>
  </si>
  <si>
    <t>레몬치킨구이</t>
    <phoneticPr fontId="2" type="noConversion"/>
  </si>
  <si>
    <t xml:space="preserve"> L/B set</t>
    <phoneticPr fontId="2" type="noConversion"/>
  </si>
  <si>
    <t>알리오올리오</t>
    <phoneticPr fontId="2" type="noConversion"/>
  </si>
  <si>
    <t>엄태현님</t>
    <phoneticPr fontId="2" type="noConversion"/>
  </si>
  <si>
    <t>유지연님</t>
    <phoneticPr fontId="2" type="noConversion"/>
  </si>
  <si>
    <t>이은영님</t>
    <phoneticPr fontId="2" type="noConversion"/>
  </si>
  <si>
    <t>고경은님</t>
    <phoneticPr fontId="2" type="noConversion"/>
  </si>
  <si>
    <t>정덕희님</t>
    <phoneticPr fontId="2" type="noConversion"/>
  </si>
  <si>
    <t>오승석님</t>
    <phoneticPr fontId="2" type="noConversion"/>
  </si>
  <si>
    <t>그 동안 농수산업체 휴가로 인해</t>
    <phoneticPr fontId="2" type="noConversion"/>
  </si>
  <si>
    <t>식자재 보유량이 많았었는데 평상히</t>
    <phoneticPr fontId="2" type="noConversion"/>
  </si>
  <si>
    <t>냉장고 관리모드로 돌아 왔습니다.</t>
    <phoneticPr fontId="2" type="noConversion"/>
  </si>
  <si>
    <t>임유리사원은 찹스테이크를 김초연사원은</t>
    <phoneticPr fontId="2" type="noConversion"/>
  </si>
  <si>
    <t>홍합탕 만드는 방법에 대해 교육 받았습니</t>
    <phoneticPr fontId="2" type="noConversion"/>
  </si>
  <si>
    <t>다.</t>
    <phoneticPr fontId="2" type="noConversion"/>
  </si>
  <si>
    <t>2013. 8.6</t>
    <phoneticPr fontId="3" type="noConversion"/>
  </si>
  <si>
    <t>설원희님</t>
    <phoneticPr fontId="2" type="noConversion"/>
  </si>
  <si>
    <t>1(3)</t>
    <phoneticPr fontId="2" type="noConversion"/>
  </si>
  <si>
    <t>1(4)</t>
    <phoneticPr fontId="2" type="noConversion"/>
  </si>
  <si>
    <t xml:space="preserve">
 박민호 사원 : 와인오픈법 교육 실시</t>
    <phoneticPr fontId="2" type="noConversion"/>
  </si>
  <si>
    <t>우오바</t>
    <phoneticPr fontId="2" type="noConversion"/>
  </si>
  <si>
    <t>버섯샐러드</t>
    <phoneticPr fontId="2" type="noConversion"/>
  </si>
  <si>
    <t>봉골레</t>
    <phoneticPr fontId="2" type="noConversion"/>
  </si>
  <si>
    <t xml:space="preserve"> -홀기물재고실시:
 정확한 기물재고조사를 위해 어제,오늘 2일동안 
 실재고수량 파악하였습니다. 
 조사결과 고블렛파손이 있어 단체예약응대시 부족함이 있어 
 추가발주희망합니다. 
 기안서 작성하여 결재 올리겠습니다.</t>
    <phoneticPr fontId="2" type="noConversion"/>
  </si>
  <si>
    <t>2013. 8. 7. 수</t>
    <phoneticPr fontId="3" type="noConversion"/>
  </si>
  <si>
    <t>민창기님</t>
    <phoneticPr fontId="2" type="noConversion"/>
  </si>
  <si>
    <t>허브 병충해를 막기 위해 강지원</t>
    <phoneticPr fontId="2" type="noConversion"/>
  </si>
  <si>
    <t>사원은 꽃시장에 가서 해충스프레이</t>
    <phoneticPr fontId="2" type="noConversion"/>
  </si>
  <si>
    <t>를 사와 뿌려주었습니다.</t>
    <phoneticPr fontId="2" type="noConversion"/>
  </si>
  <si>
    <t>시즌 메뉴 2차 시연이 있었습니다.</t>
    <phoneticPr fontId="2" type="noConversion"/>
  </si>
  <si>
    <t>2013. 8. 8. 목</t>
    <phoneticPr fontId="3" type="noConversion"/>
  </si>
  <si>
    <t>12시</t>
    <phoneticPr fontId="2" type="noConversion"/>
  </si>
  <si>
    <t>13시</t>
    <phoneticPr fontId="2" type="noConversion"/>
  </si>
  <si>
    <t>조승근 님</t>
    <phoneticPr fontId="2" type="noConversion"/>
  </si>
  <si>
    <t>정소영 님</t>
    <phoneticPr fontId="2" type="noConversion"/>
  </si>
  <si>
    <t>서양디자인팀</t>
    <phoneticPr fontId="2" type="noConversion"/>
  </si>
  <si>
    <t>7~8</t>
    <phoneticPr fontId="2" type="noConversion"/>
  </si>
  <si>
    <t>6시30분</t>
    <phoneticPr fontId="2" type="noConversion"/>
  </si>
  <si>
    <t>7시</t>
    <phoneticPr fontId="2" type="noConversion"/>
  </si>
  <si>
    <t>7시30분</t>
    <phoneticPr fontId="2" type="noConversion"/>
  </si>
  <si>
    <t>8시</t>
    <phoneticPr fontId="2" type="noConversion"/>
  </si>
  <si>
    <t>주현경 님</t>
    <phoneticPr fontId="2" type="noConversion"/>
  </si>
  <si>
    <t>홍성철 님</t>
    <phoneticPr fontId="2" type="noConversion"/>
  </si>
  <si>
    <t>김희영 님</t>
    <phoneticPr fontId="2" type="noConversion"/>
  </si>
  <si>
    <t>마주리 님</t>
    <phoneticPr fontId="2" type="noConversion"/>
  </si>
  <si>
    <t>8시30분</t>
    <phoneticPr fontId="2" type="noConversion"/>
  </si>
  <si>
    <t>이상용 님</t>
    <phoneticPr fontId="2" type="noConversion"/>
  </si>
  <si>
    <t>. 임유리,나윤석 홍합탕 메뉴교육 실시</t>
    <phoneticPr fontId="2" type="noConversion"/>
  </si>
  <si>
    <t>. 강지원 사원 건조 레몬 생산</t>
    <phoneticPr fontId="2" type="noConversion"/>
  </si>
  <si>
    <t xml:space="preserve"> 
-유리창청소 실시</t>
    <phoneticPr fontId="2" type="noConversion"/>
  </si>
  <si>
    <t xml:space="preserve"> -정봄이 사원 첫출근</t>
    <phoneticPr fontId="2" type="noConversion"/>
  </si>
  <si>
    <r>
      <rPr>
        <b/>
        <sz val="12"/>
        <color theme="1"/>
        <rFont val="나눔고딕OTF"/>
        <family val="3"/>
        <charset val="129"/>
      </rPr>
      <t xml:space="preserve"> -</t>
    </r>
    <r>
      <rPr>
        <b/>
        <sz val="12"/>
        <color theme="1"/>
        <rFont val="나눔고딕OTF"/>
        <charset val="129"/>
      </rPr>
      <t>내일</t>
    </r>
    <r>
      <rPr>
        <b/>
        <sz val="12"/>
        <color theme="1"/>
        <rFont val="나눔고딕OTF"/>
        <family val="3"/>
        <charset val="129"/>
      </rPr>
      <t xml:space="preserve"> 브라이덜파티 : Roma, 8명, D/A</t>
    </r>
    <phoneticPr fontId="2" type="noConversion"/>
  </si>
  <si>
    <t xml:space="preserve"> -이두영사원 메뉴교육 실시 : </t>
    <phoneticPr fontId="2" type="noConversion"/>
  </si>
  <si>
    <t xml:space="preserve"> 정봄이사원에게 메뉴교육 실시하였습니다.</t>
    <phoneticPr fontId="2" type="noConversion"/>
  </si>
  <si>
    <t>12시50분</t>
    <phoneticPr fontId="2" type="noConversion"/>
  </si>
  <si>
    <t>천지숙 님</t>
    <phoneticPr fontId="2" type="noConversion"/>
  </si>
  <si>
    <t>정은선 님</t>
    <phoneticPr fontId="2" type="noConversion"/>
  </si>
  <si>
    <t>최성욱 님</t>
    <phoneticPr fontId="2" type="noConversion"/>
  </si>
  <si>
    <t>김유리 님</t>
    <phoneticPr fontId="2" type="noConversion"/>
  </si>
  <si>
    <t>김지은 님</t>
    <phoneticPr fontId="2" type="noConversion"/>
  </si>
  <si>
    <t>2013. 8. 9. 금</t>
    <phoneticPr fontId="3" type="noConversion"/>
  </si>
  <si>
    <t>식자재 정리 실시 ( 해산물 , 야채)</t>
    <phoneticPr fontId="2" type="noConversion"/>
  </si>
  <si>
    <t>1층 냉장고 정리</t>
    <phoneticPr fontId="2" type="noConversion"/>
  </si>
  <si>
    <t>나윤석 , 김초연 사원 비프 까르파치오</t>
    <phoneticPr fontId="2" type="noConversion"/>
  </si>
  <si>
    <t>교육 실시</t>
    <phoneticPr fontId="2" type="noConversion"/>
  </si>
  <si>
    <t>강지원 , 정다영 사원 너트피자 교육실시</t>
    <phoneticPr fontId="2" type="noConversion"/>
  </si>
  <si>
    <t xml:space="preserve"> -트레블러잡지 : 넛트 피자 촬영 진행</t>
    <phoneticPr fontId="2" type="noConversion"/>
  </si>
  <si>
    <t xml:space="preserve">브라이덜파티 , D/A set </t>
    <phoneticPr fontId="2" type="noConversion"/>
  </si>
  <si>
    <t>0(3)</t>
    <phoneticPr fontId="2" type="noConversion"/>
  </si>
  <si>
    <t>1(5)</t>
    <phoneticPr fontId="2" type="noConversion"/>
  </si>
  <si>
    <t>1(4)</t>
    <phoneticPr fontId="2" type="noConversion"/>
  </si>
  <si>
    <t>4(9)</t>
    <phoneticPr fontId="2" type="noConversion"/>
  </si>
  <si>
    <t>D/A</t>
    <phoneticPr fontId="2" type="noConversion"/>
  </si>
  <si>
    <t>우오바</t>
    <phoneticPr fontId="2" type="noConversion"/>
  </si>
  <si>
    <t>날치알파스타</t>
    <phoneticPr fontId="2" type="noConversion"/>
  </si>
  <si>
    <t>2(11)</t>
    <phoneticPr fontId="2" type="noConversion"/>
  </si>
  <si>
    <t>0(4)</t>
    <phoneticPr fontId="2" type="noConversion"/>
  </si>
  <si>
    <t xml:space="preserve"> -4층 가족모임식사 어른기준1인 50,000메뉴로 4인 Share 구성</t>
    <phoneticPr fontId="2" type="noConversion"/>
  </si>
  <si>
    <t xml:space="preserve">  으로 진행하였으며, 백일가족식사모임, 친구모임, 소개팅 등</t>
    <phoneticPr fontId="2" type="noConversion"/>
  </si>
  <si>
    <t xml:space="preserve">  예약손님외에도 일반손님의 방문 많았습니다.</t>
    <phoneticPr fontId="2" type="noConversion"/>
  </si>
  <si>
    <t xml:space="preserve">  꼴라파스타 단골손님 2팀(지섭어머니, 지안 가족) </t>
    <phoneticPr fontId="2" type="noConversion"/>
  </si>
  <si>
    <t xml:space="preserve">  저녁에 방문 있었습니다.</t>
    <phoneticPr fontId="2" type="noConversion"/>
  </si>
  <si>
    <t>12시</t>
    <phoneticPr fontId="2" type="noConversion"/>
  </si>
  <si>
    <t>2시10분</t>
    <phoneticPr fontId="2" type="noConversion"/>
  </si>
  <si>
    <t>3시</t>
    <phoneticPr fontId="2" type="noConversion"/>
  </si>
  <si>
    <t>5시30분</t>
    <phoneticPr fontId="2" type="noConversion"/>
  </si>
  <si>
    <t>6시</t>
    <phoneticPr fontId="2" type="noConversion"/>
  </si>
  <si>
    <t>6시30분</t>
    <phoneticPr fontId="2" type="noConversion"/>
  </si>
  <si>
    <t>7시</t>
    <phoneticPr fontId="2" type="noConversion"/>
  </si>
  <si>
    <t>8시</t>
    <phoneticPr fontId="2" type="noConversion"/>
  </si>
  <si>
    <t>최락병 님</t>
    <phoneticPr fontId="2" type="noConversion"/>
  </si>
  <si>
    <t>신무열 님</t>
    <phoneticPr fontId="2" type="noConversion"/>
  </si>
  <si>
    <t>송정민 님</t>
    <phoneticPr fontId="2" type="noConversion"/>
  </si>
  <si>
    <t>김재희 님</t>
    <phoneticPr fontId="2" type="noConversion"/>
  </si>
  <si>
    <t>이소정 님</t>
    <phoneticPr fontId="2" type="noConversion"/>
  </si>
  <si>
    <t>박보연 님</t>
    <phoneticPr fontId="2" type="noConversion"/>
  </si>
  <si>
    <t>박상윤 님</t>
    <phoneticPr fontId="2" type="noConversion"/>
  </si>
  <si>
    <t>박일란 님</t>
    <phoneticPr fontId="2" type="noConversion"/>
  </si>
  <si>
    <t>SWU</t>
    <phoneticPr fontId="2" type="noConversion"/>
  </si>
  <si>
    <t>강동화 님</t>
    <phoneticPr fontId="2" type="noConversion"/>
  </si>
  <si>
    <t>19+4</t>
    <phoneticPr fontId="2" type="noConversion"/>
  </si>
  <si>
    <t>9+2</t>
    <phoneticPr fontId="2" type="noConversion"/>
  </si>
  <si>
    <t>사무실 정리를 실시 하였습니다.</t>
    <phoneticPr fontId="2" type="noConversion"/>
  </si>
  <si>
    <t>. 나윤석 사원 조개 식재료 사용 방법</t>
    <phoneticPr fontId="2" type="noConversion"/>
  </si>
  <si>
    <t>교육 실시</t>
    <phoneticPr fontId="2" type="noConversion"/>
  </si>
  <si>
    <t>. 임유리 사원 알리오 파스타 메뉴 재교육</t>
    <phoneticPr fontId="2" type="noConversion"/>
  </si>
  <si>
    <t>실시 및 실습</t>
    <phoneticPr fontId="2" type="noConversion"/>
  </si>
  <si>
    <t>해산물파스타</t>
    <phoneticPr fontId="2" type="noConversion"/>
  </si>
  <si>
    <t>구운버섯샐러드</t>
    <phoneticPr fontId="2" type="noConversion"/>
  </si>
  <si>
    <t>등심스테이크</t>
    <phoneticPr fontId="2" type="noConversion"/>
  </si>
  <si>
    <t>3(12)</t>
    <phoneticPr fontId="2" type="noConversion"/>
  </si>
  <si>
    <t xml:space="preserve">.반포 비마이키친 박용수 사원 </t>
    <phoneticPr fontId="2" type="noConversion"/>
  </si>
  <si>
    <t>. 2층 주방 후드 대청소 실시</t>
    <phoneticPr fontId="2" type="noConversion"/>
  </si>
  <si>
    <t>나윤석 사원 메인 가니쉬 교육 실시</t>
    <phoneticPr fontId="2" type="noConversion"/>
  </si>
  <si>
    <t xml:space="preserve">임유리 사원 , 김초연 사원 세비체 </t>
    <phoneticPr fontId="2" type="noConversion"/>
  </si>
  <si>
    <t>생산 방법 교육 및 실시</t>
    <phoneticPr fontId="2" type="noConversion"/>
  </si>
  <si>
    <t xml:space="preserve"> 시식 실시 ( 꼴라메르까토 피자 ,</t>
    <phoneticPr fontId="2" type="noConversion"/>
  </si>
  <si>
    <t xml:space="preserve">  날치알 크림 파스타 )</t>
    <phoneticPr fontId="2" type="noConversion"/>
  </si>
  <si>
    <t xml:space="preserve"> -1,2,4층 유리창 청소 실시</t>
    <phoneticPr fontId="2" type="noConversion"/>
  </si>
  <si>
    <t xml:space="preserve"> -소모품수납함 정리정돈 및 세척</t>
    <phoneticPr fontId="2" type="noConversion"/>
  </si>
  <si>
    <t>정신분석</t>
    <phoneticPr fontId="2" type="noConversion"/>
  </si>
  <si>
    <t>신사장님</t>
    <phoneticPr fontId="2" type="noConversion"/>
  </si>
  <si>
    <t>이상훈님</t>
    <phoneticPr fontId="2" type="noConversion"/>
  </si>
  <si>
    <t>주방직원 시연 및 평가 실시</t>
  </si>
  <si>
    <t>강지원 사원 : 토스카나식 고추튀김</t>
  </si>
  <si>
    <t>임유림 사원 : 카프레제 , 버섯샐러드</t>
  </si>
  <si>
    <t>정다영 사원 : 감베리 피자</t>
  </si>
  <si>
    <t xml:space="preserve">런치 테이스팅 </t>
    <phoneticPr fontId="2" type="noConversion"/>
  </si>
  <si>
    <t>7시</t>
    <phoneticPr fontId="2" type="noConversion"/>
  </si>
  <si>
    <t>7시</t>
    <phoneticPr fontId="2" type="noConversion"/>
  </si>
  <si>
    <t>임명선님</t>
    <phoneticPr fontId="2" type="noConversion"/>
  </si>
  <si>
    <t>우리그릇 려 새트파스타 접시</t>
    <phoneticPr fontId="2" type="noConversion"/>
  </si>
  <si>
    <t>1ea 파손</t>
    <phoneticPr fontId="2" type="noConversion"/>
  </si>
  <si>
    <t xml:space="preserve">8월 간부 전체 미팅 실시 </t>
    <phoneticPr fontId="2" type="noConversion"/>
  </si>
  <si>
    <t>서사장님</t>
    <phoneticPr fontId="2" type="noConversion"/>
  </si>
  <si>
    <t>2013. 8. 10. 토</t>
    <phoneticPr fontId="3" type="noConversion"/>
  </si>
  <si>
    <t>2013. 8. 12. 월</t>
    <phoneticPr fontId="3" type="noConversion"/>
  </si>
  <si>
    <t>2013. 8. 11. 일</t>
    <phoneticPr fontId="3" type="noConversion"/>
  </si>
  <si>
    <t xml:space="preserve">2013. 8. </t>
    <phoneticPr fontId="3" type="noConversion"/>
  </si>
  <si>
    <t>2013. 8. 13. 화</t>
    <phoneticPr fontId="3" type="noConversion"/>
  </si>
  <si>
    <t>L/B set</t>
    <phoneticPr fontId="2" type="noConversion"/>
  </si>
  <si>
    <t>해산물톳샐러드</t>
    <phoneticPr fontId="2" type="noConversion"/>
  </si>
  <si>
    <t>메르까토피자</t>
    <phoneticPr fontId="2" type="noConversion"/>
  </si>
  <si>
    <t>이혜승님</t>
    <phoneticPr fontId="2" type="noConversion"/>
  </si>
  <si>
    <t xml:space="preserve"> - 런치영업이 활성화 되었으며, 청소 개선사항에 따라 </t>
    <phoneticPr fontId="2" type="noConversion"/>
  </si>
  <si>
    <t xml:space="preserve">   1층바와, 유리창등 청소를 실시 하였습니다.</t>
    <phoneticPr fontId="2" type="noConversion"/>
  </si>
  <si>
    <t xml:space="preserve"> - 티타임 손님이 증가하면서 커피와 음료의 
   비중이 높아지고 있습니다.</t>
    <phoneticPr fontId="2" type="noConversion"/>
  </si>
  <si>
    <t xml:space="preserve"> - 주방직원의 시연과 설명에 따라, 메뉴교육을 같이 실시 하였습니다. </t>
    <phoneticPr fontId="2" type="noConversion"/>
  </si>
  <si>
    <t>0(5)</t>
    <phoneticPr fontId="2" type="noConversion"/>
  </si>
  <si>
    <t>0(12)</t>
    <phoneticPr fontId="2" type="noConversion"/>
  </si>
  <si>
    <t>1(5)</t>
    <phoneticPr fontId="2" type="noConversion"/>
  </si>
  <si>
    <t>1(6)</t>
    <phoneticPr fontId="2" type="noConversion"/>
  </si>
  <si>
    <t>2(13)</t>
    <phoneticPr fontId="2" type="noConversion"/>
  </si>
  <si>
    <t>까르보나라</t>
    <phoneticPr fontId="2" type="noConversion"/>
  </si>
  <si>
    <t>감베리피자</t>
    <phoneticPr fontId="2" type="noConversion"/>
  </si>
  <si>
    <t>해산물우오바</t>
    <phoneticPr fontId="2" type="noConversion"/>
  </si>
  <si>
    <t>갈민경님</t>
    <phoneticPr fontId="2" type="noConversion"/>
  </si>
  <si>
    <t>이석주님</t>
    <phoneticPr fontId="2" type="noConversion"/>
  </si>
  <si>
    <t xml:space="preserve"> 금일 1,2층 주방냉장고청소를 실시하였습니다.</t>
    <phoneticPr fontId="2" type="noConversion"/>
  </si>
  <si>
    <t xml:space="preserve">화단에 심어져있는 나무들의 </t>
    <phoneticPr fontId="2" type="noConversion"/>
  </si>
  <si>
    <t>가지치기를 하였고, 사무실의 정리도</t>
    <phoneticPr fontId="2" type="noConversion"/>
  </si>
  <si>
    <t>실시 하였습니다.</t>
    <phoneticPr fontId="2" type="noConversion"/>
  </si>
  <si>
    <t>- 4층 백사이드공간에, 가구가 하나 추가되었습니다. 
- 1층 개선사항이었던 싱크대와 바, 백사이드 정리를 실시하였고
청결을 유지할수있도록 노력하겠습니다.</t>
    <phoneticPr fontId="2" type="noConversion"/>
  </si>
  <si>
    <t>종량제봉투구입
매장 보안출동비</t>
    <phoneticPr fontId="2" type="noConversion"/>
  </si>
  <si>
    <t xml:space="preserve"> -</t>
    <phoneticPr fontId="2" type="noConversion"/>
  </si>
  <si>
    <t>2013. 8. 14. 수</t>
    <phoneticPr fontId="3" type="noConversion"/>
  </si>
  <si>
    <t>배윤수님</t>
    <phoneticPr fontId="2" type="noConversion"/>
  </si>
  <si>
    <t>박은주님</t>
    <phoneticPr fontId="2" type="noConversion"/>
  </si>
  <si>
    <t>Verona</t>
    <phoneticPr fontId="2" type="noConversion"/>
  </si>
  <si>
    <t>이병완님</t>
    <phoneticPr fontId="2" type="noConversion"/>
  </si>
  <si>
    <t>정유근님</t>
    <phoneticPr fontId="2" type="noConversion"/>
  </si>
  <si>
    <t>안현준님</t>
    <phoneticPr fontId="2" type="noConversion"/>
  </si>
  <si>
    <t>박정은님</t>
    <phoneticPr fontId="2" type="noConversion"/>
  </si>
  <si>
    <t>방희진님</t>
    <phoneticPr fontId="2" type="noConversion"/>
  </si>
  <si>
    <t>서현덕이사님 지인</t>
    <phoneticPr fontId="2" type="noConversion"/>
  </si>
  <si>
    <t>서이사님 주관으로 시즌 꽃게 파스타 2차</t>
    <phoneticPr fontId="2" type="noConversion"/>
  </si>
  <si>
    <t>시식과 메인 가니쉬 재점검이 있었습니다.</t>
    <phoneticPr fontId="2" type="noConversion"/>
  </si>
  <si>
    <t>조리 두건과 앞치마를 안큐레이터</t>
    <phoneticPr fontId="2" type="noConversion"/>
  </si>
  <si>
    <t>로 부터 수령 받았습니다.</t>
    <phoneticPr fontId="2" type="noConversion"/>
  </si>
  <si>
    <t>우오바</t>
    <phoneticPr fontId="2" type="noConversion"/>
  </si>
  <si>
    <t>버섯리소또</t>
    <phoneticPr fontId="2" type="noConversion"/>
  </si>
  <si>
    <t>해산물파스타</t>
    <phoneticPr fontId="2" type="noConversion"/>
  </si>
  <si>
    <t>0(6)</t>
    <phoneticPr fontId="2" type="noConversion"/>
  </si>
  <si>
    <t>1(6)</t>
    <phoneticPr fontId="2" type="noConversion"/>
  </si>
  <si>
    <t>1(14)</t>
    <phoneticPr fontId="2" type="noConversion"/>
  </si>
  <si>
    <t xml:space="preserve"> -내일예약사항</t>
    <phoneticPr fontId="2" type="noConversion"/>
  </si>
  <si>
    <t>&lt;디너7:00&gt;이성락 님(10)D/B, Roma</t>
    <phoneticPr fontId="2" type="noConversion"/>
  </si>
  <si>
    <t xml:space="preserve"> =&gt;로터리클럽모임이며 4층 예약으로 단체이용하기에 베로나가 좁아</t>
    <phoneticPr fontId="2" type="noConversion"/>
  </si>
  <si>
    <t>&lt;디너6:30&gt;서지은 님 부친모임(16~17) D/A 2층 홀</t>
    <phoneticPr fontId="2" type="noConversion"/>
  </si>
  <si>
    <t xml:space="preserve">   2층 홀 제공, 연말모임유치할계획입니다.</t>
    <phoneticPr fontId="2" type="noConversion"/>
  </si>
  <si>
    <t xml:space="preserve"> -홀직원 1,2,4층 청소구역 담당제로 실시하여</t>
    <phoneticPr fontId="2" type="noConversion"/>
  </si>
  <si>
    <t xml:space="preserve"> </t>
    <phoneticPr fontId="2" type="noConversion"/>
  </si>
  <si>
    <t xml:space="preserve">  책임감 있는 층별 청소 실시합니다.</t>
    <phoneticPr fontId="2" type="noConversion"/>
  </si>
  <si>
    <t xml:space="preserve"> &lt;1층:유보람, 황주식, 진나현&gt;</t>
    <phoneticPr fontId="2" type="noConversion"/>
  </si>
  <si>
    <t xml:space="preserve"> &lt;2층:이민혜, 정봄이&gt;</t>
    <phoneticPr fontId="2" type="noConversion"/>
  </si>
  <si>
    <t xml:space="preserve"> &lt;4층:이두영, 박민호&gt;</t>
    <phoneticPr fontId="2" type="noConversion"/>
  </si>
  <si>
    <t>2013. 8. 15. 목</t>
    <phoneticPr fontId="3" type="noConversion"/>
  </si>
  <si>
    <t>4층,화단, 1층정문에 로즈마리 및</t>
    <phoneticPr fontId="2" type="noConversion"/>
  </si>
  <si>
    <t>꽃을 옮겨 심었습니다.</t>
    <phoneticPr fontId="2" type="noConversion"/>
  </si>
  <si>
    <t xml:space="preserve">김초연사원은 해산물 톳샐러드 교육을 받았 </t>
    <phoneticPr fontId="2" type="noConversion"/>
  </si>
  <si>
    <t>습니다.</t>
    <phoneticPr fontId="2" type="noConversion"/>
  </si>
  <si>
    <t>안성훈님</t>
    <phoneticPr fontId="2" type="noConversion"/>
  </si>
  <si>
    <t>서지은님</t>
    <phoneticPr fontId="2" type="noConversion"/>
  </si>
  <si>
    <t>D/A</t>
    <phoneticPr fontId="2" type="noConversion"/>
  </si>
  <si>
    <t>이성락님</t>
    <phoneticPr fontId="2" type="noConversion"/>
  </si>
  <si>
    <t>Roma, D/B</t>
    <phoneticPr fontId="2" type="noConversion"/>
  </si>
  <si>
    <t>2F,D/A</t>
    <phoneticPr fontId="2" type="noConversion"/>
  </si>
  <si>
    <t>박상종님</t>
    <phoneticPr fontId="2" type="noConversion"/>
  </si>
  <si>
    <t>1(7)</t>
    <phoneticPr fontId="2" type="noConversion"/>
  </si>
  <si>
    <t>3(9)</t>
    <phoneticPr fontId="2" type="noConversion"/>
  </si>
  <si>
    <t>1(15)</t>
    <phoneticPr fontId="2" type="noConversion"/>
  </si>
  <si>
    <t xml:space="preserve"> -4층 바닥대청소 실시</t>
    <phoneticPr fontId="2" type="noConversion"/>
  </si>
  <si>
    <t xml:space="preserve"> =&gt;4층 바닥전체 대청소 실시하여 검은때를 완벽히 제거하였습니다.</t>
    <phoneticPr fontId="2" type="noConversion"/>
  </si>
  <si>
    <t>D/B</t>
    <phoneticPr fontId="2" type="noConversion"/>
  </si>
  <si>
    <t>바즐페스토파스타</t>
    <phoneticPr fontId="2" type="noConversion"/>
  </si>
  <si>
    <t>2013. 8. 16. 금</t>
    <phoneticPr fontId="3" type="noConversion"/>
  </si>
  <si>
    <t>테레사님</t>
    <phoneticPr fontId="2" type="noConversion"/>
  </si>
  <si>
    <t>최병창님</t>
    <phoneticPr fontId="2" type="noConversion"/>
  </si>
  <si>
    <t>이진규님</t>
    <phoneticPr fontId="2" type="noConversion"/>
  </si>
  <si>
    <t>장윤식님</t>
    <phoneticPr fontId="2" type="noConversion"/>
  </si>
  <si>
    <t>최병학님</t>
    <phoneticPr fontId="2" type="noConversion"/>
  </si>
  <si>
    <t>전상아님</t>
    <phoneticPr fontId="2" type="noConversion"/>
  </si>
  <si>
    <t>오민재님</t>
    <phoneticPr fontId="2" type="noConversion"/>
  </si>
  <si>
    <t>김아람님</t>
    <phoneticPr fontId="2" type="noConversion"/>
  </si>
  <si>
    <t>홍성철님</t>
    <phoneticPr fontId="2" type="noConversion"/>
  </si>
  <si>
    <t>안나윤님</t>
    <phoneticPr fontId="2" type="noConversion"/>
  </si>
  <si>
    <t>최형탁님</t>
    <phoneticPr fontId="2" type="noConversion"/>
  </si>
  <si>
    <t>김하늘님</t>
    <phoneticPr fontId="2" type="noConversion"/>
  </si>
  <si>
    <t>3~4</t>
    <phoneticPr fontId="2" type="noConversion"/>
  </si>
  <si>
    <t>미팅후 식사</t>
    <phoneticPr fontId="2" type="noConversion"/>
  </si>
  <si>
    <t>유가연대리 주관으로 바엔다이닝</t>
    <phoneticPr fontId="2" type="noConversion"/>
  </si>
  <si>
    <t>매거진에서 우오바, 안심 스테이크</t>
    <phoneticPr fontId="2" type="noConversion"/>
  </si>
  <si>
    <t>촬영이 있었습니다.</t>
    <phoneticPr fontId="2" type="noConversion"/>
  </si>
  <si>
    <t>자몽살사새우구이</t>
    <phoneticPr fontId="2" type="noConversion"/>
  </si>
  <si>
    <t>양파피자</t>
    <phoneticPr fontId="2" type="noConversion"/>
  </si>
  <si>
    <t>버섯리조또</t>
    <phoneticPr fontId="2" type="noConversion"/>
  </si>
  <si>
    <t xml:space="preserve"> -해피아워시간에도 손님의 방문이 이어졌으며, 2인 예약손님이</t>
    <phoneticPr fontId="2" type="noConversion"/>
  </si>
  <si>
    <t xml:space="preserve"> -8월30일 유한양행 18명 런치에 예약주었으며 저번과 동일하게</t>
    <phoneticPr fontId="2" type="noConversion"/>
  </si>
  <si>
    <t xml:space="preserve">  많았습니다.</t>
    <phoneticPr fontId="2" type="noConversion"/>
  </si>
  <si>
    <t xml:space="preserve">  핑거푸드형식의 음식제공으로 진행됩니다.</t>
    <phoneticPr fontId="2" type="noConversion"/>
  </si>
  <si>
    <t>2013. 8. 17. 토</t>
    <phoneticPr fontId="3" type="noConversion"/>
  </si>
  <si>
    <t>김완님</t>
    <phoneticPr fontId="2" type="noConversion"/>
  </si>
  <si>
    <t>박경민님</t>
    <phoneticPr fontId="2" type="noConversion"/>
  </si>
  <si>
    <t>김중원님</t>
    <phoneticPr fontId="2" type="noConversion"/>
  </si>
  <si>
    <t>남유진님</t>
    <phoneticPr fontId="2" type="noConversion"/>
  </si>
  <si>
    <t>5~6</t>
    <phoneticPr fontId="2" type="noConversion"/>
  </si>
  <si>
    <t>매장 자전거 수리 및 세척을 실시</t>
    <phoneticPr fontId="2" type="noConversion"/>
  </si>
  <si>
    <t>하였습니다.</t>
    <phoneticPr fontId="2" type="noConversion"/>
  </si>
  <si>
    <t>임대리 주관하여 그라브락스에 대해 교육</t>
    <phoneticPr fontId="2" type="noConversion"/>
  </si>
  <si>
    <t>하고 시연하였습니다.</t>
    <phoneticPr fontId="2" type="noConversion"/>
  </si>
  <si>
    <t>봉골레파스타</t>
    <phoneticPr fontId="2" type="noConversion"/>
  </si>
  <si>
    <t>날치알크림파스타</t>
    <phoneticPr fontId="2" type="noConversion"/>
  </si>
  <si>
    <t>해산물우오바</t>
    <phoneticPr fontId="2" type="noConversion"/>
  </si>
  <si>
    <t>1(8)</t>
    <phoneticPr fontId="2" type="noConversion"/>
  </si>
  <si>
    <t>0(9)</t>
    <phoneticPr fontId="2" type="noConversion"/>
  </si>
  <si>
    <t>1(16)</t>
    <phoneticPr fontId="2" type="noConversion"/>
  </si>
  <si>
    <t xml:space="preserve"> - 이민혜사원이 1층 제빙기 청소를 실시하였습니다.
 - 데일리 청소표를 만들어, 시행하였습니다. 앞으로도 꾸준히 
   유지될수 있도록 노력하겠습니다.</t>
    <phoneticPr fontId="2" type="noConversion"/>
  </si>
  <si>
    <t>하우스와인잔 1ea/ 고블렛 1ea</t>
    <phoneticPr fontId="2" type="noConversion"/>
  </si>
  <si>
    <t>2013. 8. 18. 일</t>
    <phoneticPr fontId="3" type="noConversion"/>
  </si>
  <si>
    <t>김원규님</t>
    <phoneticPr fontId="2" type="noConversion"/>
  </si>
  <si>
    <t>사장님</t>
    <phoneticPr fontId="2" type="noConversion"/>
  </si>
  <si>
    <t>이정수님</t>
    <phoneticPr fontId="2" type="noConversion"/>
  </si>
  <si>
    <t>한승호님</t>
    <phoneticPr fontId="2" type="noConversion"/>
  </si>
  <si>
    <t>2층 냉장고 및 선반 기름때 제거</t>
    <phoneticPr fontId="2" type="noConversion"/>
  </si>
  <si>
    <t>를 실시 하였습니다.</t>
    <phoneticPr fontId="2" type="noConversion"/>
  </si>
  <si>
    <t>임대리 주관하여 브루스케타를 시연 및 시</t>
    <phoneticPr fontId="2" type="noConversion"/>
  </si>
  <si>
    <t>식하였습니다.</t>
    <phoneticPr fontId="2" type="noConversion"/>
  </si>
  <si>
    <t xml:space="preserve"> -1층~4층 계단청소실시 : 검은때제거 및 계단벽면청소 실시</t>
    <phoneticPr fontId="2" type="noConversion"/>
  </si>
  <si>
    <t xml:space="preserve"> -내일(월) 9:30 2기 와인수업진행</t>
    <phoneticPr fontId="2" type="noConversion"/>
  </si>
  <si>
    <t>일요일점심식대</t>
    <phoneticPr fontId="2" type="noConversion"/>
  </si>
  <si>
    <t>0(8)</t>
    <phoneticPr fontId="2" type="noConversion"/>
  </si>
  <si>
    <t>2(18)</t>
    <phoneticPr fontId="2" type="noConversion"/>
  </si>
  <si>
    <t>2013. 8. 19. 월</t>
    <phoneticPr fontId="3" type="noConversion"/>
  </si>
  <si>
    <t>6시30분</t>
    <phoneticPr fontId="2" type="noConversion"/>
  </si>
  <si>
    <t>송민우 님</t>
    <phoneticPr fontId="2" type="noConversion"/>
  </si>
  <si>
    <t>남영삼 님</t>
    <phoneticPr fontId="2" type="noConversion"/>
  </si>
  <si>
    <t>박수영 님</t>
    <phoneticPr fontId="2" type="noConversion"/>
  </si>
  <si>
    <t>이병호 님</t>
    <phoneticPr fontId="2" type="noConversion"/>
  </si>
  <si>
    <t>박영주 님</t>
    <phoneticPr fontId="2" type="noConversion"/>
  </si>
  <si>
    <t>1F 주방 살구 푸딩 생산</t>
    <phoneticPr fontId="2" type="noConversion"/>
  </si>
  <si>
    <t>시식 내용을 통하여 보완 수정할 예정 입니다</t>
    <phoneticPr fontId="2" type="noConversion"/>
  </si>
  <si>
    <t xml:space="preserve">(앤쵸비 파프리카 샐러드 -모양을 작게 </t>
    <phoneticPr fontId="2" type="noConversion"/>
  </si>
  <si>
    <t>하여 식감을 좀 더 높이겠습니다. )</t>
    <phoneticPr fontId="2" type="noConversion"/>
  </si>
  <si>
    <t>2F 주방 메인 가니쉬 교육 및 생산</t>
    <phoneticPr fontId="2" type="noConversion"/>
  </si>
  <si>
    <t>&lt;내일예약사항&gt;</t>
    <phoneticPr fontId="2" type="noConversion"/>
  </si>
  <si>
    <t xml:space="preserve"> -Dinner</t>
    <phoneticPr fontId="2" type="noConversion"/>
  </si>
  <si>
    <t xml:space="preserve"> 퀘스트(14) 7:00, Roma, D/A Set</t>
    <phoneticPr fontId="2" type="noConversion"/>
  </si>
  <si>
    <t xml:space="preserve"> 정승수 님(12) 7:00, Verona, 단품예정</t>
    <phoneticPr fontId="2" type="noConversion"/>
  </si>
  <si>
    <t>0(8)</t>
    <phoneticPr fontId="2" type="noConversion"/>
  </si>
  <si>
    <t>1(10)</t>
    <phoneticPr fontId="2" type="noConversion"/>
  </si>
  <si>
    <t>3(21)</t>
    <phoneticPr fontId="2" type="noConversion"/>
  </si>
  <si>
    <t>봉골레파스타</t>
    <phoneticPr fontId="2" type="noConversion"/>
  </si>
  <si>
    <t>날치알파스타</t>
    <phoneticPr fontId="2" type="noConversion"/>
  </si>
  <si>
    <t>단호박리조또</t>
    <phoneticPr fontId="2" type="noConversion"/>
  </si>
  <si>
    <t>2013. 8. 20. 화</t>
    <phoneticPr fontId="3" type="noConversion"/>
  </si>
  <si>
    <t>서양네트워크</t>
    <phoneticPr fontId="2" type="noConversion"/>
  </si>
  <si>
    <t>L/T , 1분 채식주의자</t>
    <phoneticPr fontId="2" type="noConversion"/>
  </si>
  <si>
    <t>사장님</t>
    <phoneticPr fontId="2" type="noConversion"/>
  </si>
  <si>
    <t>D/T</t>
    <phoneticPr fontId="2" type="noConversion"/>
  </si>
  <si>
    <t>Roma, 빔프로젝트 설치</t>
    <phoneticPr fontId="2" type="noConversion"/>
  </si>
  <si>
    <t>정승수님</t>
    <phoneticPr fontId="2" type="noConversion"/>
  </si>
  <si>
    <t>퀘스트 관계자</t>
    <phoneticPr fontId="2" type="noConversion"/>
  </si>
  <si>
    <t>3~5</t>
    <phoneticPr fontId="2" type="noConversion"/>
  </si>
  <si>
    <t>무화과 접시 1ea</t>
    <phoneticPr fontId="2" type="noConversion"/>
  </si>
  <si>
    <t>임대리 주관 하여 톤노 우오바 시연 및 시</t>
    <phoneticPr fontId="2" type="noConversion"/>
  </si>
  <si>
    <t>식을 실시 하였습니다.</t>
    <phoneticPr fontId="2" type="noConversion"/>
  </si>
  <si>
    <t>도마 일광 건조 실시 하였습니다.</t>
    <phoneticPr fontId="2" type="noConversion"/>
  </si>
  <si>
    <t>0(0)</t>
    <phoneticPr fontId="2" type="noConversion"/>
  </si>
  <si>
    <t>2(3)</t>
    <phoneticPr fontId="2" type="noConversion"/>
  </si>
  <si>
    <t xml:space="preserve">퀘스트 </t>
    <phoneticPr fontId="2" type="noConversion"/>
  </si>
  <si>
    <t>날치알파스타</t>
    <phoneticPr fontId="2" type="noConversion"/>
  </si>
  <si>
    <t>마르게리따피자</t>
    <phoneticPr fontId="2" type="noConversion"/>
  </si>
  <si>
    <t>D/B Set</t>
    <phoneticPr fontId="2" type="noConversion"/>
  </si>
  <si>
    <t xml:space="preserve"> -입구쪽 테라스 디스플레이 실시</t>
    <phoneticPr fontId="2" type="noConversion"/>
  </si>
  <si>
    <t>Verona, 3가족 식사</t>
    <phoneticPr fontId="2" type="noConversion"/>
  </si>
  <si>
    <t xml:space="preserve"> </t>
    <phoneticPr fontId="2" type="noConversion"/>
  </si>
  <si>
    <t xml:space="preserve"> -내일예약사항</t>
    <phoneticPr fontId="2" type="noConversion"/>
  </si>
  <si>
    <t xml:space="preserve"> 나무화분과 시원한 와인칠링쿨러를 활용하여 연출하였습니다.</t>
    <phoneticPr fontId="2" type="noConversion"/>
  </si>
  <si>
    <t>2013. 8. 21. 수</t>
    <phoneticPr fontId="3" type="noConversion"/>
  </si>
  <si>
    <t>은미혜님</t>
    <phoneticPr fontId="2" type="noConversion"/>
  </si>
  <si>
    <t>정재희님</t>
    <phoneticPr fontId="2" type="noConversion"/>
  </si>
  <si>
    <t>도원혜님</t>
    <phoneticPr fontId="2" type="noConversion"/>
  </si>
  <si>
    <t>윤형재님</t>
    <phoneticPr fontId="2" type="noConversion"/>
  </si>
  <si>
    <t>조성현님</t>
    <phoneticPr fontId="2" type="noConversion"/>
  </si>
  <si>
    <t>이성진님</t>
    <phoneticPr fontId="2" type="noConversion"/>
  </si>
  <si>
    <t>조원석님</t>
    <phoneticPr fontId="2" type="noConversion"/>
  </si>
  <si>
    <t>Verona, D/T</t>
    <phoneticPr fontId="2" type="noConversion"/>
  </si>
  <si>
    <t>부산점에서 인덕션용 코팅용 프라</t>
    <phoneticPr fontId="2" type="noConversion"/>
  </si>
  <si>
    <t>이펜 4ea, 무코팅 7개, 조리복 상의(</t>
    <phoneticPr fontId="2" type="noConversion"/>
  </si>
  <si>
    <t>L) 2ea가 도착했으며 기존 크기 보다</t>
    <phoneticPr fontId="2" type="noConversion"/>
  </si>
  <si>
    <t>작아 set나 메인 전용 팬으로 사용</t>
    <phoneticPr fontId="2" type="noConversion"/>
  </si>
  <si>
    <t>하겠습니다.</t>
    <phoneticPr fontId="2" type="noConversion"/>
  </si>
  <si>
    <t>키위 접시 1ea, 토마토 접시 1ea</t>
    <phoneticPr fontId="2" type="noConversion"/>
  </si>
  <si>
    <t>서이사님 주관하여 주대리는 디아볼로, 생</t>
    <phoneticPr fontId="2" type="noConversion"/>
  </si>
  <si>
    <t>선 스테이크, 양파스튜, 루마꼬니 파스타를</t>
    <phoneticPr fontId="2" type="noConversion"/>
  </si>
  <si>
    <t>임대리는 부르스케타를 시연하였습니다.</t>
    <phoneticPr fontId="2" type="noConversion"/>
  </si>
  <si>
    <t>Roma, 바카디, 빔프로젯터 설치, L/T</t>
    <phoneticPr fontId="2" type="noConversion"/>
  </si>
  <si>
    <t>0(4)</t>
    <phoneticPr fontId="2" type="noConversion"/>
  </si>
  <si>
    <t>1(4)</t>
    <phoneticPr fontId="2" type="noConversion"/>
  </si>
  <si>
    <t>날치알크림파스타</t>
    <phoneticPr fontId="2" type="noConversion"/>
  </si>
  <si>
    <t>L/T set</t>
    <phoneticPr fontId="2" type="noConversion"/>
  </si>
  <si>
    <t>L/A set</t>
    <phoneticPr fontId="2" type="noConversion"/>
  </si>
  <si>
    <t xml:space="preserve"> 바카디(15)11:30, Roma, L/T</t>
    <phoneticPr fontId="2" type="noConversion"/>
  </si>
  <si>
    <t xml:space="preserve"> - 1층 테라스쪽 유리창문의 물청소를 실시 하였습니다.</t>
    <phoneticPr fontId="2" type="noConversion"/>
  </si>
  <si>
    <t xml:space="preserve">내일 예약 특이사항 </t>
    <phoneticPr fontId="2" type="noConversion"/>
  </si>
  <si>
    <t xml:space="preserve"> - 정신분석연구소 8人, Dinner LG신명과학 12人등 </t>
    <phoneticPr fontId="2" type="noConversion"/>
  </si>
  <si>
    <t xml:space="preserve">   런치, 디너 모두 4층 예약이 있습니다.</t>
    <phoneticPr fontId="2" type="noConversion"/>
  </si>
  <si>
    <t>2013. 8. 22. 목</t>
    <phoneticPr fontId="3" type="noConversion"/>
  </si>
  <si>
    <t>9시30분</t>
    <phoneticPr fontId="2" type="noConversion"/>
  </si>
  <si>
    <t>임경호 님</t>
    <phoneticPr fontId="2" type="noConversion"/>
  </si>
  <si>
    <t>감한미 님</t>
    <phoneticPr fontId="2" type="noConversion"/>
  </si>
  <si>
    <t>방지혜 님</t>
    <phoneticPr fontId="2" type="noConversion"/>
  </si>
  <si>
    <t>김진 님</t>
    <phoneticPr fontId="2" type="noConversion"/>
  </si>
  <si>
    <t>정경만 님</t>
    <phoneticPr fontId="2" type="noConversion"/>
  </si>
  <si>
    <t>김경호 님</t>
    <phoneticPr fontId="2" type="noConversion"/>
  </si>
  <si>
    <t>2F 주방 냉장고 식자재 정리 실시</t>
    <phoneticPr fontId="2" type="noConversion"/>
  </si>
  <si>
    <t>2013. 8. 23. 금</t>
    <phoneticPr fontId="3" type="noConversion"/>
  </si>
  <si>
    <t>이종갑님</t>
    <phoneticPr fontId="2" type="noConversion"/>
  </si>
  <si>
    <t>주연우님</t>
    <phoneticPr fontId="2" type="noConversion"/>
  </si>
  <si>
    <t>이경미님</t>
    <phoneticPr fontId="2" type="noConversion"/>
  </si>
  <si>
    <t>송하정님</t>
    <phoneticPr fontId="2" type="noConversion"/>
  </si>
  <si>
    <t>유기은님</t>
    <phoneticPr fontId="2" type="noConversion"/>
  </si>
  <si>
    <t>안진호님</t>
    <phoneticPr fontId="2" type="noConversion"/>
  </si>
  <si>
    <t>차병학님</t>
    <phoneticPr fontId="2" type="noConversion"/>
  </si>
  <si>
    <t>남유정님</t>
    <phoneticPr fontId="2" type="noConversion"/>
  </si>
  <si>
    <t>Roma, D/B, 빔 설치, 7/16이용하신 분들</t>
    <phoneticPr fontId="2" type="noConversion"/>
  </si>
  <si>
    <t>Verona, 수연어머님, 대표님지인</t>
    <phoneticPr fontId="2" type="noConversion"/>
  </si>
  <si>
    <t>꼴라파스타 상품권 사용 예정</t>
    <phoneticPr fontId="2" type="noConversion"/>
  </si>
  <si>
    <t>비즈니스</t>
    <phoneticPr fontId="2" type="noConversion"/>
  </si>
  <si>
    <t>1층 주방 대기물 위치 이동에 대</t>
    <phoneticPr fontId="2" type="noConversion"/>
  </si>
  <si>
    <t>해 임대리와 신주임이 토론하였습니</t>
    <phoneticPr fontId="2" type="noConversion"/>
  </si>
  <si>
    <t>주연우님 디너세트 꾸스꾸스 문어 구이</t>
    <phoneticPr fontId="2" type="noConversion"/>
  </si>
  <si>
    <t>대신 서비스로 전복 꾸스꾸스가 제공 되었</t>
    <phoneticPr fontId="2" type="noConversion"/>
  </si>
  <si>
    <t>해산물우오바</t>
    <phoneticPr fontId="2" type="noConversion"/>
  </si>
  <si>
    <t>깔라마리</t>
    <phoneticPr fontId="2" type="noConversion"/>
  </si>
  <si>
    <t>날치알크림파스타</t>
    <phoneticPr fontId="2" type="noConversion"/>
  </si>
  <si>
    <t>- 금일 디너 영업이 매우 활성화 되었습니다. 특히 비즈니스 모임부터 부부동반 모임까지 다양한 성격들의 모임이 많았습니다.</t>
    <phoneticPr fontId="2" type="noConversion"/>
  </si>
  <si>
    <t>2013. 8. 24. 토</t>
    <phoneticPr fontId="3" type="noConversion"/>
  </si>
  <si>
    <t>최유풍님</t>
    <phoneticPr fontId="2" type="noConversion"/>
  </si>
  <si>
    <t>Verona</t>
    <phoneticPr fontId="2" type="noConversion"/>
  </si>
  <si>
    <t>안혜정님</t>
    <phoneticPr fontId="2" type="noConversion"/>
  </si>
  <si>
    <t>강연주님</t>
    <phoneticPr fontId="2" type="noConversion"/>
  </si>
  <si>
    <t>송영미님</t>
    <phoneticPr fontId="2" type="noConversion"/>
  </si>
  <si>
    <t>박준식님</t>
    <phoneticPr fontId="2" type="noConversion"/>
  </si>
  <si>
    <t>이지선님</t>
    <phoneticPr fontId="2" type="noConversion"/>
  </si>
  <si>
    <t>신태호님</t>
    <phoneticPr fontId="2" type="noConversion"/>
  </si>
  <si>
    <t>조선지님</t>
    <phoneticPr fontId="2" type="noConversion"/>
  </si>
  <si>
    <t>생일파티</t>
    <phoneticPr fontId="2" type="noConversion"/>
  </si>
  <si>
    <t>임대리는 임유리사원에게 소고기 및 생선</t>
    <phoneticPr fontId="2" type="noConversion"/>
  </si>
  <si>
    <t>까르파치오 재교육을 하였습니다.</t>
    <phoneticPr fontId="2" type="noConversion"/>
  </si>
  <si>
    <t xml:space="preserve">L/T set </t>
    <phoneticPr fontId="2" type="noConversion"/>
  </si>
  <si>
    <t>날치알크림파스타</t>
    <phoneticPr fontId="2" type="noConversion"/>
  </si>
  <si>
    <t>메르까토피자</t>
    <phoneticPr fontId="2" type="noConversion"/>
  </si>
  <si>
    <t>2(6)</t>
    <phoneticPr fontId="2" type="noConversion"/>
  </si>
  <si>
    <t>3(8)</t>
    <phoneticPr fontId="2" type="noConversion"/>
  </si>
  <si>
    <t xml:space="preserve"> - 황주식 사원이 휴가를 마치고 복귀를 하였습니다. 
휴가기간의 공백동안 변화된 사항과, 예약사항을 자세히
전달, 교육 하여 업무하는데 있어 원할히 할 수있도록 하였습니다.</t>
    <phoneticPr fontId="2" type="noConversion"/>
  </si>
  <si>
    <t>2013. 8. 25. 일</t>
    <phoneticPr fontId="3" type="noConversion"/>
  </si>
  <si>
    <t>11시</t>
    <phoneticPr fontId="2" type="noConversion"/>
  </si>
  <si>
    <t>1시</t>
    <phoneticPr fontId="2" type="noConversion"/>
  </si>
  <si>
    <t>1시40분</t>
    <phoneticPr fontId="2" type="noConversion"/>
  </si>
  <si>
    <t>2시</t>
    <phoneticPr fontId="2" type="noConversion"/>
  </si>
  <si>
    <t>조예빈 님</t>
    <phoneticPr fontId="2" type="noConversion"/>
  </si>
  <si>
    <t>박정환 님</t>
    <phoneticPr fontId="2" type="noConversion"/>
  </si>
  <si>
    <t>정다은 님</t>
    <phoneticPr fontId="2" type="noConversion"/>
  </si>
  <si>
    <t xml:space="preserve">노고지리 </t>
    <phoneticPr fontId="2" type="noConversion"/>
  </si>
  <si>
    <t xml:space="preserve">김재웅 </t>
    <phoneticPr fontId="2" type="noConversion"/>
  </si>
  <si>
    <t>7시40분</t>
    <phoneticPr fontId="2" type="noConversion"/>
  </si>
  <si>
    <t>윤민아 님</t>
    <phoneticPr fontId="2" type="noConversion"/>
  </si>
  <si>
    <t>최정진 님</t>
    <phoneticPr fontId="2" type="noConversion"/>
  </si>
  <si>
    <t>한영남 님</t>
    <phoneticPr fontId="2" type="noConversion"/>
  </si>
  <si>
    <t>유수진 님</t>
    <phoneticPr fontId="2" type="noConversion"/>
  </si>
  <si>
    <t>6+1</t>
    <phoneticPr fontId="2" type="noConversion"/>
  </si>
  <si>
    <t xml:space="preserve">오소보코 테이스팅 실시 </t>
    <phoneticPr fontId="2" type="noConversion"/>
  </si>
  <si>
    <t>( 레드와인 1차 조려준 후 토마토 소스로</t>
    <phoneticPr fontId="2" type="noConversion"/>
  </si>
  <si>
    <t>마무리 )</t>
    <phoneticPr fontId="2" type="noConversion"/>
  </si>
  <si>
    <t xml:space="preserve">1F 주방 유리 청소 실시 </t>
    <phoneticPr fontId="2" type="noConversion"/>
  </si>
  <si>
    <t xml:space="preserve">( 기름때로 인한 현상으로 </t>
    <phoneticPr fontId="2" type="noConversion"/>
  </si>
  <si>
    <t xml:space="preserve"> 2013.8.25 한쪽 벽면 청소를 실시</t>
    <phoneticPr fontId="2" type="noConversion"/>
  </si>
  <si>
    <t>하였습니다 )</t>
    <phoneticPr fontId="2" type="noConversion"/>
  </si>
  <si>
    <t xml:space="preserve">  기물파손율 </t>
    <phoneticPr fontId="2" type="noConversion"/>
  </si>
  <si>
    <t xml:space="preserve">- 데일리 청소표에 맞게 매장 청소를 실시하였습니다. 
- 케이크 디저트 메뉴 판을 만들었습니다.
</t>
    <phoneticPr fontId="2" type="noConversion"/>
  </si>
  <si>
    <t xml:space="preserve"> -진나현사원의 라떼아트교육을 실시하였습니다.</t>
    <phoneticPr fontId="2" type="noConversion"/>
  </si>
  <si>
    <t>2(10)</t>
    <phoneticPr fontId="2" type="noConversion"/>
  </si>
  <si>
    <t>PIZ-Noci</t>
    <phoneticPr fontId="2" type="noConversion"/>
  </si>
  <si>
    <t>Lunch Bset</t>
    <phoneticPr fontId="2" type="noConversion"/>
  </si>
  <si>
    <t>바질페스토파스타</t>
    <phoneticPr fontId="2" type="noConversion"/>
  </si>
  <si>
    <t>2013. 8. 26. 월</t>
    <phoneticPr fontId="3" type="noConversion"/>
  </si>
  <si>
    <t>주방직원 메뉴 교육실시</t>
    <phoneticPr fontId="2" type="noConversion"/>
  </si>
  <si>
    <t>강지원 사원 : 꼴라메르까토 피자</t>
    <phoneticPr fontId="2" type="noConversion"/>
  </si>
  <si>
    <t xml:space="preserve">나윤석 사원 : 날치알 파스타 </t>
    <phoneticPr fontId="2" type="noConversion"/>
  </si>
  <si>
    <t xml:space="preserve">                 해산물 파스타 </t>
    <phoneticPr fontId="2" type="noConversion"/>
  </si>
  <si>
    <t xml:space="preserve">임유리 사원 : 시져샐러드 </t>
    <phoneticPr fontId="2" type="noConversion"/>
  </si>
  <si>
    <t xml:space="preserve">2F파스타 냉장고 대청소 실시 </t>
    <phoneticPr fontId="2" type="noConversion"/>
  </si>
  <si>
    <t xml:space="preserve">1F피자 냉장고 대청소 실시 </t>
    <phoneticPr fontId="2" type="noConversion"/>
  </si>
  <si>
    <t xml:space="preserve"> -1층 카운터주변 청소 및 씽크대선반 청소 실시</t>
    <phoneticPr fontId="2" type="noConversion"/>
  </si>
  <si>
    <t xml:space="preserve"> -2층 유리창 청소 실시</t>
    <phoneticPr fontId="2" type="noConversion"/>
  </si>
  <si>
    <t>2013. 8. 27. 화</t>
    <phoneticPr fontId="3" type="noConversion"/>
  </si>
  <si>
    <t>2층 후드 및 오븐 청소 실시</t>
    <phoneticPr fontId="2" type="noConversion"/>
  </si>
  <si>
    <t>1층 트렌치 청소 실시</t>
    <phoneticPr fontId="2" type="noConversion"/>
  </si>
  <si>
    <t>신주임 주관 메인 가니쉬 시연</t>
    <phoneticPr fontId="2" type="noConversion"/>
  </si>
  <si>
    <t>29일에 있을 유한양행 안티셀렉션에 제공될</t>
    <phoneticPr fontId="2" type="noConversion"/>
  </si>
  <si>
    <t>가지 부르스케타 시연</t>
    <phoneticPr fontId="2" type="noConversion"/>
  </si>
  <si>
    <t>박준성님</t>
    <phoneticPr fontId="2" type="noConversion"/>
  </si>
  <si>
    <t>광정민님</t>
    <phoneticPr fontId="2" type="noConversion"/>
  </si>
  <si>
    <t>박지의님</t>
    <phoneticPr fontId="2" type="noConversion"/>
  </si>
  <si>
    <t>송미향님</t>
    <phoneticPr fontId="2" type="noConversion"/>
  </si>
  <si>
    <t>윤 선님</t>
    <phoneticPr fontId="2" type="noConversion"/>
  </si>
  <si>
    <t>신사장님 소개로 오심</t>
    <phoneticPr fontId="2" type="noConversion"/>
  </si>
  <si>
    <t>날치알크림파스타</t>
    <phoneticPr fontId="2" type="noConversion"/>
  </si>
  <si>
    <t>우오바</t>
    <phoneticPr fontId="2" type="noConversion"/>
  </si>
  <si>
    <t>시저샐러드</t>
    <phoneticPr fontId="2" type="noConversion"/>
  </si>
  <si>
    <t>0(7)</t>
    <phoneticPr fontId="2" type="noConversion"/>
  </si>
  <si>
    <t>2(12)</t>
    <phoneticPr fontId="2" type="noConversion"/>
  </si>
  <si>
    <t>2013. 8. 28. 수</t>
    <phoneticPr fontId="3" type="noConversion"/>
  </si>
  <si>
    <t>구지연님</t>
    <phoneticPr fontId="2" type="noConversion"/>
  </si>
  <si>
    <t>조승권님</t>
    <phoneticPr fontId="2" type="noConversion"/>
  </si>
  <si>
    <t>Hot.P.R</t>
    <phoneticPr fontId="2" type="noConversion"/>
  </si>
  <si>
    <t>서원경님</t>
    <phoneticPr fontId="2" type="noConversion"/>
  </si>
  <si>
    <t>오전</t>
    <phoneticPr fontId="2" type="noConversion"/>
  </si>
  <si>
    <t>손상민사원</t>
    <phoneticPr fontId="2" type="noConversion"/>
  </si>
  <si>
    <t>이다영사원</t>
    <phoneticPr fontId="2" type="noConversion"/>
  </si>
  <si>
    <t>김나희님</t>
    <phoneticPr fontId="2" type="noConversion"/>
  </si>
  <si>
    <t>윤 각님</t>
    <phoneticPr fontId="2" type="noConversion"/>
  </si>
  <si>
    <t>Roma, 4인 쉐어 메뉴 구성</t>
    <phoneticPr fontId="2" type="noConversion"/>
  </si>
  <si>
    <t>부산 메르까토 주방 사원 시식</t>
    <phoneticPr fontId="2" type="noConversion"/>
  </si>
  <si>
    <t>반포 비마이키친 주방 사원 시식</t>
    <phoneticPr fontId="2" type="noConversion"/>
  </si>
  <si>
    <t>저녁 김나희님 Anti-selection 메뉴</t>
    <phoneticPr fontId="2" type="noConversion"/>
  </si>
  <si>
    <t>가지 부르스케타, 전복 관자 구이, 생선</t>
    <phoneticPr fontId="2" type="noConversion"/>
  </si>
  <si>
    <t>까르파치오, 버섯 춘권</t>
    <phoneticPr fontId="2" type="noConversion"/>
  </si>
  <si>
    <t>바질페스토파스타</t>
    <phoneticPr fontId="2" type="noConversion"/>
  </si>
  <si>
    <t xml:space="preserve">L/B set </t>
    <phoneticPr fontId="2" type="noConversion"/>
  </si>
  <si>
    <t>감베리피자</t>
    <phoneticPr fontId="2" type="noConversion"/>
  </si>
  <si>
    <t>- 당일 4층예약이었던 김나희님은 바디피트 서포터즈 해단식 행사이었으며.4인 쉐어 메뉴로 진행하였습니다.
 - 반포 이다영사원과, 부산 손상민사원의 시식이 있었습니다.
- 하우스와인 화이트 시음을 실시하였습니다. 부산 최학율대리도 참석하여, 모두의 의견을 따라 와인을 선정하였습니다.</t>
    <phoneticPr fontId="2" type="noConversion"/>
  </si>
  <si>
    <t>2013. 8. 29. 목</t>
    <phoneticPr fontId="3" type="noConversion"/>
  </si>
  <si>
    <t>김현정님</t>
    <phoneticPr fontId="2" type="noConversion"/>
  </si>
  <si>
    <t>민설현님</t>
    <phoneticPr fontId="2" type="noConversion"/>
  </si>
  <si>
    <t>정신분석</t>
    <phoneticPr fontId="2" type="noConversion"/>
  </si>
  <si>
    <t>대표님</t>
    <phoneticPr fontId="2" type="noConversion"/>
  </si>
  <si>
    <t>유한양행</t>
    <phoneticPr fontId="2" type="noConversion"/>
  </si>
  <si>
    <t>Roma</t>
    <phoneticPr fontId="2" type="noConversion"/>
  </si>
  <si>
    <t>L/B, 버섯샐러드, 깔라마리</t>
    <phoneticPr fontId="2" type="noConversion"/>
  </si>
  <si>
    <t>김현숙님</t>
    <phoneticPr fontId="2" type="noConversion"/>
  </si>
  <si>
    <t>Naver, 비즈니스</t>
    <phoneticPr fontId="2" type="noConversion"/>
  </si>
  <si>
    <t>이재원님</t>
    <phoneticPr fontId="2" type="noConversion"/>
  </si>
  <si>
    <t>이혜승님</t>
    <phoneticPr fontId="2" type="noConversion"/>
  </si>
  <si>
    <t>이승연님</t>
    <phoneticPr fontId="2" type="noConversion"/>
  </si>
  <si>
    <t>유지현님</t>
    <phoneticPr fontId="2" type="noConversion"/>
  </si>
  <si>
    <t>유한양행 안티셀렉션 메뉴</t>
    <phoneticPr fontId="2" type="noConversion"/>
  </si>
  <si>
    <t>가지 부르스케타, 버섯춘권, 도미까르파치</t>
    <phoneticPr fontId="2" type="noConversion"/>
  </si>
  <si>
    <t>오, 전복관자구이</t>
    <phoneticPr fontId="2" type="noConversion"/>
  </si>
  <si>
    <t xml:space="preserve"> -유한양행 식사</t>
    <phoneticPr fontId="2" type="noConversion"/>
  </si>
  <si>
    <t xml:space="preserve"> 올가닉음료(1인제공) =&gt;식사는4인Share로 제공됨</t>
    <phoneticPr fontId="2" type="noConversion"/>
  </si>
  <si>
    <t xml:space="preserve"> 핑거푸드느낌의 식사제공되었으며 음료포함 1인 \45,000(V.A.T포함)</t>
    <phoneticPr fontId="2" type="noConversion"/>
  </si>
  <si>
    <t xml:space="preserve"> 으로 진행</t>
    <phoneticPr fontId="2" type="noConversion"/>
  </si>
  <si>
    <t xml:space="preserve"> :안티셀렉션,우오바,미니피자(양파,새우칠리),조각케이크x2, </t>
    <phoneticPr fontId="2" type="noConversion"/>
  </si>
  <si>
    <t>1(3)</t>
    <phoneticPr fontId="2" type="noConversion"/>
  </si>
  <si>
    <t>해산물우오바</t>
    <phoneticPr fontId="2" type="noConversion"/>
  </si>
  <si>
    <t>블루베리치즈케익</t>
    <phoneticPr fontId="2" type="noConversion"/>
  </si>
  <si>
    <t>L/B set</t>
    <phoneticPr fontId="2" type="noConversion"/>
  </si>
  <si>
    <t>2(14)</t>
    <phoneticPr fontId="2" type="noConversion"/>
  </si>
</sst>
</file>

<file path=xl/styles.xml><?xml version="1.0" encoding="utf-8"?>
<styleSheet xmlns="http://schemas.openxmlformats.org/spreadsheetml/2006/main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;[Red]&quot;₩&quot;#,##0"/>
    <numFmt numFmtId="177" formatCode="&quot;₩&quot;#,##0"/>
    <numFmt numFmtId="178" formatCode="mm&quot;월&quot;\ dd&quot;일&quot;"/>
    <numFmt numFmtId="179" formatCode="&quot;₩&quot;#,##0.00"/>
  </numFmts>
  <fonts count="15"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나눔고딕OTF"/>
      <charset val="129"/>
    </font>
    <font>
      <b/>
      <sz val="10"/>
      <color theme="1"/>
      <name val="나눔고딕OTF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3">
    <xf numFmtId="0" fontId="0" fillId="0" borderId="0"/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</cellStyleXfs>
  <cellXfs count="450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/>
    </xf>
    <xf numFmtId="0" fontId="8" fillId="0" borderId="0" xfId="0" applyFont="1"/>
    <xf numFmtId="0" fontId="4" fillId="0" borderId="2" xfId="0" applyFont="1" applyBorder="1"/>
    <xf numFmtId="0" fontId="4" fillId="0" borderId="2" xfId="0" applyFont="1" applyBorder="1" applyAlignment="1"/>
    <xf numFmtId="0" fontId="4" fillId="0" borderId="9" xfId="0" applyFont="1" applyBorder="1"/>
    <xf numFmtId="0" fontId="4" fillId="0" borderId="9" xfId="0" applyFont="1" applyBorder="1" applyAlignment="1"/>
    <xf numFmtId="0" fontId="4" fillId="0" borderId="9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0" fillId="2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8" fillId="0" borderId="8" xfId="0" applyFont="1" applyBorder="1"/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8" xfId="0" applyFont="1" applyBorder="1" applyAlignment="1">
      <alignment vertical="center"/>
    </xf>
    <xf numFmtId="41" fontId="4" fillId="0" borderId="0" xfId="1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2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42" fontId="9" fillId="2" borderId="5" xfId="2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5" xfId="0" applyFont="1" applyBorder="1" applyAlignment="1"/>
    <xf numFmtId="0" fontId="4" fillId="0" borderId="8" xfId="0" applyFont="1" applyBorder="1" applyAlignment="1"/>
    <xf numFmtId="0" fontId="4" fillId="0" borderId="13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" xfId="0" applyFont="1" applyBorder="1" applyAlignment="1"/>
    <xf numFmtId="0" fontId="4" fillId="0" borderId="15" xfId="0" applyFont="1" applyBorder="1" applyAlignment="1"/>
    <xf numFmtId="0" fontId="4" fillId="0" borderId="1" xfId="0" applyFont="1" applyBorder="1" applyAlignment="1">
      <alignment horizontal="left" vertical="center"/>
    </xf>
    <xf numFmtId="178" fontId="4" fillId="0" borderId="2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" xfId="0" applyFont="1" applyBorder="1" applyAlignment="1"/>
    <xf numFmtId="0" fontId="4" fillId="0" borderId="15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" xfId="0" applyFont="1" applyBorder="1" applyAlignment="1"/>
    <xf numFmtId="0" fontId="4" fillId="0" borderId="15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" xfId="0" applyFont="1" applyBorder="1" applyAlignment="1"/>
    <xf numFmtId="0" fontId="4" fillId="0" borderId="15" xfId="0" applyFont="1" applyBorder="1" applyAlignment="1"/>
    <xf numFmtId="0" fontId="4" fillId="0" borderId="8" xfId="0" applyFont="1" applyBorder="1" applyAlignment="1"/>
    <xf numFmtId="0" fontId="4" fillId="0" borderId="0" xfId="0" applyFont="1" applyBorder="1" applyAlignment="1"/>
    <xf numFmtId="0" fontId="4" fillId="0" borderId="13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/>
    <xf numFmtId="0" fontId="4" fillId="0" borderId="6" xfId="0" applyFont="1" applyBorder="1" applyAlignment="1"/>
    <xf numFmtId="0" fontId="4" fillId="0" borderId="12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5" xfId="0" applyFont="1" applyBorder="1" applyAlignment="1"/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8" xfId="0" applyFont="1" applyBorder="1" applyAlignment="1"/>
    <xf numFmtId="0" fontId="4" fillId="0" borderId="13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" xfId="0" applyFont="1" applyBorder="1" applyAlignment="1"/>
    <xf numFmtId="0" fontId="4" fillId="0" borderId="15" xfId="0" applyFont="1" applyBorder="1" applyAlignment="1"/>
    <xf numFmtId="0" fontId="4" fillId="0" borderId="8" xfId="0" applyFont="1" applyBorder="1" applyAlignment="1"/>
    <xf numFmtId="0" fontId="4" fillId="0" borderId="0" xfId="0" applyFont="1" applyBorder="1" applyAlignment="1"/>
    <xf numFmtId="0" fontId="4" fillId="0" borderId="13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" xfId="0" applyFont="1" applyBorder="1" applyAlignment="1"/>
    <xf numFmtId="0" fontId="4" fillId="0" borderId="15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14" xfId="0" applyFont="1" applyBorder="1" applyAlignment="1"/>
    <xf numFmtId="0" fontId="4" fillId="0" borderId="1" xfId="0" applyFont="1" applyBorder="1" applyAlignment="1"/>
    <xf numFmtId="0" fontId="4" fillId="0" borderId="15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14" xfId="0" applyFont="1" applyBorder="1" applyAlignment="1"/>
    <xf numFmtId="0" fontId="4" fillId="0" borderId="1" xfId="0" applyFont="1" applyBorder="1" applyAlignment="1"/>
    <xf numFmtId="0" fontId="4" fillId="0" borderId="15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wrapText="1"/>
    </xf>
    <xf numFmtId="179" fontId="4" fillId="0" borderId="0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17" fontId="0" fillId="0" borderId="0" xfId="0" applyNumberForma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77" fontId="0" fillId="0" borderId="0" xfId="0" applyNumberFormat="1"/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4" xfId="0" applyFont="1" applyBorder="1" applyAlignment="1"/>
    <xf numFmtId="0" fontId="4" fillId="0" borderId="1" xfId="0" applyFont="1" applyBorder="1" applyAlignment="1"/>
    <xf numFmtId="0" fontId="4" fillId="0" borderId="15" xfId="0" applyFont="1" applyBorder="1" applyAlignment="1"/>
    <xf numFmtId="0" fontId="4" fillId="0" borderId="7" xfId="0" applyFont="1" applyBorder="1" applyAlignment="1"/>
    <xf numFmtId="0" fontId="4" fillId="0" borderId="6" xfId="0" applyFont="1" applyBorder="1" applyAlignment="1"/>
    <xf numFmtId="0" fontId="4" fillId="0" borderId="12" xfId="0" applyFont="1" applyBorder="1" applyAlignment="1"/>
    <xf numFmtId="0" fontId="4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4" fillId="0" borderId="13" xfId="0" applyFont="1" applyBorder="1" applyAlignment="1">
      <alignment horizontal="left" indent="1"/>
    </xf>
    <xf numFmtId="0" fontId="5" fillId="0" borderId="8" xfId="0" applyFont="1" applyBorder="1" applyAlignment="1">
      <alignment horizontal="left" indent="1"/>
    </xf>
    <xf numFmtId="0" fontId="4" fillId="0" borderId="14" xfId="0" applyFont="1" applyBorder="1" applyAlignment="1"/>
    <xf numFmtId="0" fontId="4" fillId="0" borderId="1" xfId="0" applyFont="1" applyBorder="1" applyAlignment="1"/>
    <xf numFmtId="0" fontId="4" fillId="0" borderId="15" xfId="0" applyFont="1" applyBorder="1" applyAlignment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77" fontId="4" fillId="3" borderId="3" xfId="0" applyNumberFormat="1" applyFont="1" applyFill="1" applyBorder="1" applyAlignment="1">
      <alignment horizontal="center"/>
    </xf>
    <xf numFmtId="177" fontId="4" fillId="3" borderId="4" xfId="0" applyNumberFormat="1" applyFont="1" applyFill="1" applyBorder="1" applyAlignment="1">
      <alignment horizontal="center"/>
    </xf>
    <xf numFmtId="177" fontId="4" fillId="0" borderId="3" xfId="0" applyNumberFormat="1" applyFont="1" applyBorder="1" applyAlignment="1">
      <alignment horizontal="center"/>
    </xf>
    <xf numFmtId="177" fontId="4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77" fontId="4" fillId="3" borderId="3" xfId="0" applyNumberFormat="1" applyFont="1" applyFill="1" applyBorder="1" applyAlignment="1">
      <alignment horizontal="center" vertical="center"/>
    </xf>
    <xf numFmtId="177" fontId="4" fillId="3" borderId="4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42" fontId="7" fillId="0" borderId="9" xfId="2" applyFont="1" applyBorder="1" applyAlignment="1">
      <alignment horizontal="center" vertical="center"/>
    </xf>
    <xf numFmtId="42" fontId="7" fillId="0" borderId="10" xfId="2" applyFont="1" applyBorder="1" applyAlignment="1">
      <alignment horizontal="center" vertical="center"/>
    </xf>
    <xf numFmtId="42" fontId="7" fillId="0" borderId="11" xfId="2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2" fontId="7" fillId="0" borderId="9" xfId="2" applyFont="1" applyBorder="1" applyAlignment="1">
      <alignment horizontal="center"/>
    </xf>
    <xf numFmtId="42" fontId="7" fillId="0" borderId="10" xfId="2" applyFont="1" applyBorder="1" applyAlignment="1">
      <alignment horizontal="center"/>
    </xf>
    <xf numFmtId="42" fontId="7" fillId="0" borderId="11" xfId="2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4" fillId="0" borderId="8" xfId="0" applyFont="1" applyBorder="1" applyAlignment="1"/>
    <xf numFmtId="0" fontId="4" fillId="0" borderId="0" xfId="0" applyFont="1" applyBorder="1" applyAlignment="1"/>
    <xf numFmtId="0" fontId="4" fillId="0" borderId="13" xfId="0" applyFont="1" applyBorder="1" applyAlignment="1"/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8" xfId="0" applyFont="1" applyBorder="1" applyAlignment="1"/>
    <xf numFmtId="0" fontId="8" fillId="0" borderId="13" xfId="0" applyFont="1" applyBorder="1" applyAlignment="1"/>
    <xf numFmtId="0" fontId="7" fillId="0" borderId="7" xfId="0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/>
    <xf numFmtId="0" fontId="4" fillId="0" borderId="6" xfId="0" applyFont="1" applyBorder="1" applyAlignment="1"/>
    <xf numFmtId="0" fontId="4" fillId="0" borderId="12" xfId="0" applyFont="1" applyBorder="1" applyAlignment="1"/>
    <xf numFmtId="41" fontId="7" fillId="0" borderId="9" xfId="1" applyFont="1" applyBorder="1" applyAlignment="1">
      <alignment horizontal="center"/>
    </xf>
    <xf numFmtId="41" fontId="7" fillId="0" borderId="10" xfId="1" applyFont="1" applyBorder="1" applyAlignment="1">
      <alignment horizontal="center"/>
    </xf>
    <xf numFmtId="41" fontId="7" fillId="0" borderId="11" xfId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7" xfId="0" quotePrefix="1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쉼표 [0]" xfId="1" builtinId="6"/>
    <cellStyle name="통화 [0]" xfId="2" builtinId="7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zoomScaleNormal="100" zoomScalePageLayoutView="150" workbookViewId="0">
      <selection activeCell="D7" sqref="D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8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19" t="s">
        <v>1</v>
      </c>
      <c r="B2" s="328" t="s">
        <v>36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19" t="s">
        <v>6</v>
      </c>
      <c r="F3" s="4" t="s">
        <v>7</v>
      </c>
      <c r="G3" s="19" t="s">
        <v>8</v>
      </c>
      <c r="H3" s="5"/>
    </row>
    <row r="4" spans="1:8" ht="18.95" customHeight="1">
      <c r="A4" s="19" t="s">
        <v>9</v>
      </c>
      <c r="B4" s="332">
        <v>1487000</v>
      </c>
      <c r="C4" s="333"/>
      <c r="D4" s="331"/>
      <c r="E4" s="6" t="s">
        <v>37</v>
      </c>
      <c r="F4" s="7">
        <v>10</v>
      </c>
      <c r="G4" s="42" t="s">
        <v>65</v>
      </c>
    </row>
    <row r="5" spans="1:8" ht="23.1" customHeight="1">
      <c r="A5" s="19" t="s">
        <v>10</v>
      </c>
      <c r="B5" s="325">
        <f>4883500-B4</f>
        <v>3396500</v>
      </c>
      <c r="C5" s="326"/>
      <c r="D5" s="331"/>
      <c r="E5" s="6" t="s">
        <v>38</v>
      </c>
      <c r="F5" s="7">
        <v>10</v>
      </c>
      <c r="G5" s="42" t="s">
        <v>64</v>
      </c>
    </row>
    <row r="6" spans="1:8" ht="21.95" customHeight="1">
      <c r="A6" s="19" t="s">
        <v>11</v>
      </c>
      <c r="B6" s="325">
        <v>4883500</v>
      </c>
      <c r="C6" s="326"/>
      <c r="D6" s="331"/>
      <c r="E6" s="6" t="s">
        <v>39</v>
      </c>
      <c r="F6" s="7">
        <v>25</v>
      </c>
      <c r="G6" s="42" t="s">
        <v>65</v>
      </c>
    </row>
    <row r="7" spans="1:8" ht="21.95" customHeight="1">
      <c r="A7" s="34" t="s">
        <v>41</v>
      </c>
      <c r="B7" s="323">
        <f>B6</f>
        <v>4883500</v>
      </c>
      <c r="C7" s="324"/>
      <c r="D7" s="32"/>
      <c r="E7" s="33"/>
      <c r="F7" s="31"/>
      <c r="G7" s="30"/>
    </row>
    <row r="8" spans="1:8" ht="21.95" customHeight="1">
      <c r="A8" s="26" t="s">
        <v>40</v>
      </c>
      <c r="B8" s="325">
        <v>75000000</v>
      </c>
      <c r="C8" s="326"/>
      <c r="D8" s="32"/>
      <c r="E8" s="31"/>
      <c r="F8" s="31"/>
      <c r="G8" s="30"/>
    </row>
    <row r="9" spans="1:8" ht="27.95" customHeight="1">
      <c r="A9" s="313" t="s">
        <v>12</v>
      </c>
      <c r="B9" s="276"/>
      <c r="C9" s="314"/>
      <c r="D9" s="9"/>
      <c r="E9" s="10"/>
      <c r="F9" s="10"/>
      <c r="G9" s="28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29"/>
    </row>
    <row r="11" spans="1:8" ht="20.100000000000001" customHeight="1">
      <c r="A11" s="316"/>
      <c r="B11" s="14" t="s">
        <v>67</v>
      </c>
      <c r="C11" s="36">
        <v>5</v>
      </c>
      <c r="D11" s="318"/>
      <c r="E11" s="15"/>
      <c r="F11" s="20"/>
      <c r="G11" s="13"/>
    </row>
    <row r="12" spans="1:8" ht="18" customHeight="1">
      <c r="A12" s="316"/>
      <c r="B12" s="14" t="s">
        <v>68</v>
      </c>
      <c r="C12" s="36">
        <v>5</v>
      </c>
      <c r="D12" s="318"/>
      <c r="E12" s="15"/>
      <c r="F12" s="20"/>
      <c r="G12" s="13"/>
    </row>
    <row r="13" spans="1:8" ht="17.100000000000001" customHeight="1">
      <c r="A13" s="316"/>
      <c r="B13" s="16" t="s">
        <v>69</v>
      </c>
      <c r="C13" s="18">
        <v>25</v>
      </c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7.100000000000001" customHeight="1">
      <c r="A16" s="277" t="s">
        <v>22</v>
      </c>
      <c r="B16" s="35">
        <v>0.45833333333333331</v>
      </c>
      <c r="C16" s="27" t="s">
        <v>42</v>
      </c>
      <c r="D16" s="20">
        <v>22</v>
      </c>
      <c r="E16" s="309" t="s">
        <v>46</v>
      </c>
      <c r="F16" s="310"/>
      <c r="G16" s="311"/>
    </row>
    <row r="17" spans="1:7" ht="18.95" customHeight="1">
      <c r="A17" s="278"/>
      <c r="B17" s="27" t="s">
        <v>43</v>
      </c>
      <c r="C17" s="27" t="s">
        <v>44</v>
      </c>
      <c r="D17" s="20">
        <v>16</v>
      </c>
      <c r="E17" s="309" t="s">
        <v>45</v>
      </c>
      <c r="F17" s="310"/>
      <c r="G17" s="311"/>
    </row>
    <row r="18" spans="1:7" ht="18.95" customHeight="1">
      <c r="A18" s="278"/>
      <c r="B18" s="35">
        <v>0.5</v>
      </c>
      <c r="C18" s="27" t="s">
        <v>47</v>
      </c>
      <c r="D18" s="20">
        <v>2</v>
      </c>
      <c r="E18" s="309"/>
      <c r="F18" s="310"/>
      <c r="G18" s="311"/>
    </row>
    <row r="19" spans="1:7" ht="18.95" customHeight="1">
      <c r="A19" s="278"/>
      <c r="B19" s="20"/>
      <c r="C19" s="20"/>
      <c r="D19" s="20"/>
      <c r="E19" s="309"/>
      <c r="F19" s="310"/>
      <c r="G19" s="311"/>
    </row>
    <row r="20" spans="1:7" ht="18.95" customHeight="1">
      <c r="A20" s="279"/>
      <c r="B20" s="20"/>
      <c r="C20" s="20"/>
      <c r="D20" s="20"/>
      <c r="E20" s="309"/>
      <c r="F20" s="310"/>
      <c r="G20" s="311"/>
    </row>
    <row r="21" spans="1:7" ht="20.100000000000001" customHeight="1">
      <c r="A21" s="297" t="s">
        <v>23</v>
      </c>
      <c r="B21" s="35">
        <v>0.25</v>
      </c>
      <c r="C21" s="27" t="s">
        <v>48</v>
      </c>
      <c r="D21" s="20">
        <v>12</v>
      </c>
      <c r="E21" s="312" t="s">
        <v>49</v>
      </c>
      <c r="F21" s="312"/>
      <c r="G21" s="312"/>
    </row>
    <row r="22" spans="1:7" ht="21" customHeight="1">
      <c r="A22" s="297"/>
      <c r="B22" s="35">
        <v>0.29166666666666669</v>
      </c>
      <c r="C22" s="27" t="s">
        <v>50</v>
      </c>
      <c r="D22" s="20">
        <v>3</v>
      </c>
      <c r="E22" s="312"/>
      <c r="F22" s="312"/>
      <c r="G22" s="312"/>
    </row>
    <row r="23" spans="1:7" ht="18.95" customHeight="1">
      <c r="A23" s="297"/>
      <c r="B23" s="35">
        <v>0.29166666666666669</v>
      </c>
      <c r="C23" s="27" t="s">
        <v>54</v>
      </c>
      <c r="D23" s="20">
        <v>15</v>
      </c>
      <c r="E23" s="312" t="s">
        <v>51</v>
      </c>
      <c r="F23" s="312"/>
      <c r="G23" s="312"/>
    </row>
    <row r="24" spans="1:7" ht="18.95" customHeight="1">
      <c r="A24" s="297"/>
      <c r="B24" s="35">
        <v>0.29166666666666669</v>
      </c>
      <c r="C24" s="27" t="s">
        <v>52</v>
      </c>
      <c r="D24" s="20">
        <v>2</v>
      </c>
      <c r="E24" s="312"/>
      <c r="F24" s="312"/>
      <c r="G24" s="312"/>
    </row>
    <row r="25" spans="1:7" ht="21.95" customHeight="1">
      <c r="A25" s="297"/>
      <c r="B25" s="35">
        <v>0.3125</v>
      </c>
      <c r="C25" s="35" t="s">
        <v>53</v>
      </c>
      <c r="D25" s="20">
        <v>2</v>
      </c>
      <c r="E25" s="312"/>
      <c r="F25" s="312"/>
      <c r="G25" s="312"/>
    </row>
    <row r="26" spans="1:7" ht="26.1" customHeight="1">
      <c r="A26" s="276" t="s">
        <v>24</v>
      </c>
      <c r="B26" s="276"/>
      <c r="C26" s="276"/>
      <c r="D26" s="276"/>
      <c r="E26" s="276"/>
      <c r="F26" s="276"/>
      <c r="G26" s="276"/>
    </row>
    <row r="27" spans="1:7" ht="18.95" customHeight="1">
      <c r="A27" s="297" t="s">
        <v>25</v>
      </c>
      <c r="B27" s="280" t="s">
        <v>55</v>
      </c>
      <c r="C27" s="282"/>
      <c r="D27" s="297" t="s">
        <v>26</v>
      </c>
      <c r="E27" s="280" t="s">
        <v>61</v>
      </c>
      <c r="F27" s="281"/>
      <c r="G27" s="282"/>
    </row>
    <row r="28" spans="1:7" ht="18" customHeight="1">
      <c r="A28" s="297"/>
      <c r="B28" s="298" t="s">
        <v>56</v>
      </c>
      <c r="C28" s="299"/>
      <c r="D28" s="297"/>
      <c r="E28" s="302" t="s">
        <v>66</v>
      </c>
      <c r="F28" s="303"/>
      <c r="G28" s="304"/>
    </row>
    <row r="29" spans="1:7" ht="18" customHeight="1">
      <c r="A29" s="297"/>
      <c r="B29" s="298" t="s">
        <v>57</v>
      </c>
      <c r="C29" s="299"/>
      <c r="D29" s="297"/>
      <c r="E29" s="283" t="s">
        <v>62</v>
      </c>
      <c r="F29" s="284"/>
      <c r="G29" s="285"/>
    </row>
    <row r="30" spans="1:7" ht="18" customHeight="1">
      <c r="A30" s="297"/>
      <c r="B30" s="298" t="s">
        <v>58</v>
      </c>
      <c r="C30" s="299"/>
      <c r="D30" s="297"/>
      <c r="E30" s="305" t="s">
        <v>63</v>
      </c>
      <c r="F30" s="303"/>
      <c r="G30" s="304"/>
    </row>
    <row r="31" spans="1:7" ht="18.95" customHeight="1">
      <c r="A31" s="297"/>
      <c r="B31" s="300"/>
      <c r="C31" s="301"/>
      <c r="D31" s="297"/>
      <c r="E31" s="306"/>
      <c r="F31" s="307"/>
      <c r="G31" s="308"/>
    </row>
    <row r="32" spans="1:7" ht="24" customHeight="1">
      <c r="A32" s="276" t="s">
        <v>27</v>
      </c>
      <c r="B32" s="295"/>
      <c r="C32" s="295"/>
      <c r="D32" s="295"/>
      <c r="E32" s="295"/>
      <c r="F32" s="295"/>
      <c r="G32" s="295"/>
    </row>
    <row r="33" spans="1:7" ht="20.100000000000001" customHeight="1">
      <c r="A33" s="277" t="s">
        <v>25</v>
      </c>
      <c r="B33" s="280"/>
      <c r="C33" s="282"/>
      <c r="D33" s="277" t="s">
        <v>26</v>
      </c>
      <c r="E33" s="280" t="s">
        <v>70</v>
      </c>
      <c r="F33" s="281"/>
      <c r="G33" s="282"/>
    </row>
    <row r="34" spans="1:7" ht="20.100000000000001" customHeight="1">
      <c r="A34" s="279"/>
      <c r="B34" s="286"/>
      <c r="C34" s="288"/>
      <c r="D34" s="279"/>
      <c r="E34" s="293"/>
      <c r="F34" s="296"/>
      <c r="G34" s="294"/>
    </row>
    <row r="35" spans="1:7" ht="27" customHeight="1">
      <c r="A35" s="276" t="s">
        <v>28</v>
      </c>
      <c r="B35" s="276"/>
      <c r="C35" s="276"/>
      <c r="D35" s="276"/>
      <c r="E35" s="276"/>
      <c r="F35" s="276"/>
      <c r="G35" s="276"/>
    </row>
    <row r="36" spans="1:7" ht="20.100000000000001" customHeight="1">
      <c r="A36" s="277" t="s">
        <v>25</v>
      </c>
      <c r="B36" s="280" t="s">
        <v>59</v>
      </c>
      <c r="C36" s="281"/>
      <c r="D36" s="282"/>
      <c r="E36" s="277" t="s">
        <v>26</v>
      </c>
      <c r="F36" s="289"/>
      <c r="G36" s="290"/>
    </row>
    <row r="37" spans="1:7" ht="20.100000000000001" customHeight="1">
      <c r="A37" s="278"/>
      <c r="B37" s="283" t="s">
        <v>59</v>
      </c>
      <c r="C37" s="284"/>
      <c r="D37" s="285"/>
      <c r="E37" s="278"/>
      <c r="F37" s="291"/>
      <c r="G37" s="292"/>
    </row>
    <row r="38" spans="1:7" ht="20.100000000000001" customHeight="1">
      <c r="A38" s="278"/>
      <c r="B38" s="283" t="s">
        <v>59</v>
      </c>
      <c r="C38" s="284"/>
      <c r="D38" s="285"/>
      <c r="E38" s="278"/>
      <c r="F38" s="291"/>
      <c r="G38" s="292"/>
    </row>
    <row r="39" spans="1:7" ht="20.100000000000001" customHeight="1">
      <c r="A39" s="278"/>
      <c r="B39" s="283" t="s">
        <v>60</v>
      </c>
      <c r="C39" s="284"/>
      <c r="D39" s="285"/>
      <c r="E39" s="278"/>
      <c r="F39" s="291"/>
      <c r="G39" s="292"/>
    </row>
    <row r="40" spans="1:7" ht="20.100000000000001" customHeight="1">
      <c r="A40" s="278"/>
      <c r="B40" s="283"/>
      <c r="C40" s="284"/>
      <c r="D40" s="285"/>
      <c r="E40" s="278"/>
      <c r="F40" s="291"/>
      <c r="G40" s="292"/>
    </row>
    <row r="41" spans="1:7" ht="20.100000000000001" customHeight="1">
      <c r="A41" s="279"/>
      <c r="B41" s="286"/>
      <c r="C41" s="287"/>
      <c r="D41" s="288"/>
      <c r="E41" s="279"/>
      <c r="F41" s="293"/>
      <c r="G41" s="294"/>
    </row>
    <row r="42" spans="1:7" ht="24" customHeight="1">
      <c r="A42" s="259" t="s">
        <v>29</v>
      </c>
      <c r="B42" s="260"/>
      <c r="C42" s="21" t="s">
        <v>30</v>
      </c>
      <c r="D42" s="22">
        <f>B44+E44</f>
        <v>0</v>
      </c>
      <c r="E42" s="23"/>
      <c r="F42" s="23"/>
      <c r="G42" s="23"/>
    </row>
    <row r="43" spans="1:7" ht="27" customHeight="1">
      <c r="A43" s="261" t="s">
        <v>25</v>
      </c>
      <c r="B43" s="24" t="s">
        <v>31</v>
      </c>
      <c r="C43" s="24" t="s">
        <v>32</v>
      </c>
      <c r="D43" s="264" t="s">
        <v>26</v>
      </c>
      <c r="E43" s="24" t="s">
        <v>31</v>
      </c>
      <c r="F43" s="267" t="s">
        <v>32</v>
      </c>
      <c r="G43" s="268"/>
    </row>
    <row r="44" spans="1:7" ht="15.95" customHeight="1">
      <c r="A44" s="262"/>
      <c r="B44" s="269"/>
      <c r="C44" s="269"/>
      <c r="D44" s="265"/>
      <c r="E44" s="38"/>
      <c r="F44" s="272"/>
      <c r="G44" s="273"/>
    </row>
    <row r="45" spans="1:7" ht="20.100000000000001" customHeight="1">
      <c r="A45" s="262"/>
      <c r="B45" s="270"/>
      <c r="C45" s="270"/>
      <c r="D45" s="265"/>
      <c r="E45" s="38"/>
      <c r="F45" s="272"/>
      <c r="G45" s="273"/>
    </row>
    <row r="46" spans="1:7" ht="18" customHeight="1">
      <c r="A46" s="263"/>
      <c r="B46" s="271"/>
      <c r="C46" s="271"/>
      <c r="D46" s="266"/>
      <c r="E46" s="37"/>
      <c r="F46" s="274"/>
      <c r="G46" s="275"/>
    </row>
    <row r="47" spans="1:7" ht="24" customHeight="1">
      <c r="A47" s="255" t="s">
        <v>33</v>
      </c>
      <c r="B47" s="255"/>
      <c r="C47" s="255"/>
      <c r="D47" s="255"/>
      <c r="E47" s="255"/>
      <c r="F47" s="255"/>
      <c r="G47" s="255"/>
    </row>
    <row r="48" spans="1:7" ht="54.95" customHeight="1">
      <c r="A48" s="256"/>
      <c r="B48" s="257"/>
      <c r="C48" s="257"/>
      <c r="D48" s="257"/>
      <c r="E48" s="257"/>
      <c r="F48" s="257"/>
      <c r="G48" s="258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72">
    <mergeCell ref="B7:C7"/>
    <mergeCell ref="B8:C8"/>
    <mergeCell ref="A1:G1"/>
    <mergeCell ref="B2:C2"/>
    <mergeCell ref="A3:C3"/>
    <mergeCell ref="D3:D6"/>
    <mergeCell ref="B4:C4"/>
    <mergeCell ref="B5:C5"/>
    <mergeCell ref="B6:C6"/>
    <mergeCell ref="A9:C9"/>
    <mergeCell ref="A10:A13"/>
    <mergeCell ref="D10:D13"/>
    <mergeCell ref="A14:G14"/>
    <mergeCell ref="E15:G15"/>
    <mergeCell ref="E20:G20"/>
    <mergeCell ref="A21:A25"/>
    <mergeCell ref="E21:G21"/>
    <mergeCell ref="E22:G22"/>
    <mergeCell ref="E23:G23"/>
    <mergeCell ref="E24:G24"/>
    <mergeCell ref="E25:G25"/>
    <mergeCell ref="A16:A20"/>
    <mergeCell ref="E16:G16"/>
    <mergeCell ref="E17:G17"/>
    <mergeCell ref="E18:G18"/>
    <mergeCell ref="E19:G19"/>
    <mergeCell ref="A26:G26"/>
    <mergeCell ref="A27:A31"/>
    <mergeCell ref="B27:C27"/>
    <mergeCell ref="D27:D31"/>
    <mergeCell ref="B28:C28"/>
    <mergeCell ref="B29:C29"/>
    <mergeCell ref="B30:C30"/>
    <mergeCell ref="B31:C31"/>
    <mergeCell ref="E27:G27"/>
    <mergeCell ref="E28:G28"/>
    <mergeCell ref="E29:G29"/>
    <mergeCell ref="E30:G30"/>
    <mergeCell ref="E31:G31"/>
    <mergeCell ref="A32:G32"/>
    <mergeCell ref="A33:A34"/>
    <mergeCell ref="B33:C33"/>
    <mergeCell ref="D33:D34"/>
    <mergeCell ref="B34:C34"/>
    <mergeCell ref="E33:G33"/>
    <mergeCell ref="E34:G34"/>
    <mergeCell ref="A35:G35"/>
    <mergeCell ref="A36:A41"/>
    <mergeCell ref="B36:D36"/>
    <mergeCell ref="E36:E41"/>
    <mergeCell ref="B37:D37"/>
    <mergeCell ref="B38:D38"/>
    <mergeCell ref="B39:D39"/>
    <mergeCell ref="B40:D40"/>
    <mergeCell ref="B41:D41"/>
    <mergeCell ref="F36:G36"/>
    <mergeCell ref="F37:G37"/>
    <mergeCell ref="F38:G38"/>
    <mergeCell ref="F39:G39"/>
    <mergeCell ref="F40:G40"/>
    <mergeCell ref="F41:G41"/>
    <mergeCell ref="A47:G47"/>
    <mergeCell ref="A48:G48"/>
    <mergeCell ref="A42:B42"/>
    <mergeCell ref="A43:A46"/>
    <mergeCell ref="D43:D46"/>
    <mergeCell ref="F43:G43"/>
    <mergeCell ref="B44:B46"/>
    <mergeCell ref="C44:C46"/>
    <mergeCell ref="F44:G44"/>
    <mergeCell ref="F45:G45"/>
    <mergeCell ref="F46:G4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0"/>
  <sheetViews>
    <sheetView zoomScaleNormal="100" zoomScalePageLayoutView="150" workbookViewId="0">
      <selection activeCell="I10" sqref="I10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92" t="s">
        <v>1</v>
      </c>
      <c r="B2" s="328" t="s">
        <v>298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92" t="s">
        <v>6</v>
      </c>
      <c r="F3" s="4" t="s">
        <v>7</v>
      </c>
      <c r="G3" s="92" t="s">
        <v>8</v>
      </c>
      <c r="H3" s="5"/>
    </row>
    <row r="4" spans="1:8" ht="18.95" customHeight="1">
      <c r="A4" s="92" t="s">
        <v>9</v>
      </c>
      <c r="B4" s="332">
        <f>462600+980000</f>
        <v>1442600</v>
      </c>
      <c r="C4" s="333"/>
      <c r="D4" s="331"/>
      <c r="E4" s="6" t="s">
        <v>37</v>
      </c>
      <c r="F4" s="7">
        <v>10</v>
      </c>
      <c r="G4" s="42" t="s">
        <v>136</v>
      </c>
    </row>
    <row r="5" spans="1:8" ht="23.1" customHeight="1">
      <c r="A5" s="92" t="s">
        <v>10</v>
      </c>
      <c r="B5" s="325">
        <f>B6-B4</f>
        <v>1941150</v>
      </c>
      <c r="C5" s="326"/>
      <c r="D5" s="331"/>
      <c r="E5" s="6" t="s">
        <v>38</v>
      </c>
      <c r="F5" s="7">
        <v>10</v>
      </c>
      <c r="G5" s="42" t="s">
        <v>232</v>
      </c>
    </row>
    <row r="6" spans="1:8" ht="21.95" customHeight="1">
      <c r="A6" s="92" t="s">
        <v>11</v>
      </c>
      <c r="B6" s="325">
        <v>3383750</v>
      </c>
      <c r="C6" s="326"/>
      <c r="D6" s="331"/>
      <c r="E6" s="6" t="s">
        <v>39</v>
      </c>
      <c r="F6" s="7">
        <v>25</v>
      </c>
      <c r="G6" s="42" t="s">
        <v>273</v>
      </c>
    </row>
    <row r="7" spans="1:8" ht="20.25" customHeight="1">
      <c r="A7" s="34" t="s">
        <v>41</v>
      </c>
      <c r="B7" s="352">
        <f>'0809'!B7:C7+'0810'!B6:C6</f>
        <v>24783100</v>
      </c>
      <c r="C7" s="353"/>
      <c r="D7" s="32"/>
      <c r="E7" s="33"/>
      <c r="F7" s="31"/>
      <c r="G7" s="30"/>
    </row>
    <row r="8" spans="1:8" ht="25.5" customHeight="1">
      <c r="A8" s="92" t="s">
        <v>40</v>
      </c>
      <c r="B8" s="325">
        <v>75000000</v>
      </c>
      <c r="C8" s="326"/>
      <c r="D8" s="32"/>
      <c r="E8" s="31"/>
      <c r="F8" s="31"/>
      <c r="G8" s="30"/>
    </row>
    <row r="9" spans="1:8" ht="27.95" customHeight="1">
      <c r="A9" s="313" t="s">
        <v>12</v>
      </c>
      <c r="B9" s="276"/>
      <c r="C9" s="314"/>
      <c r="D9" s="97"/>
      <c r="E9" s="95"/>
      <c r="F9" s="95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99" t="s">
        <v>270</v>
      </c>
      <c r="C11" s="93">
        <v>12</v>
      </c>
      <c r="D11" s="318"/>
      <c r="E11" s="15"/>
      <c r="F11" s="93"/>
      <c r="G11" s="13"/>
    </row>
    <row r="12" spans="1:8" ht="18" customHeight="1">
      <c r="A12" s="316"/>
      <c r="B12" s="99" t="s">
        <v>271</v>
      </c>
      <c r="C12" s="93">
        <v>6</v>
      </c>
      <c r="D12" s="318"/>
      <c r="E12" s="15"/>
      <c r="F12" s="93"/>
      <c r="G12" s="13"/>
    </row>
    <row r="13" spans="1:8" ht="17.100000000000001" customHeight="1">
      <c r="A13" s="316"/>
      <c r="B13" s="18" t="s">
        <v>272</v>
      </c>
      <c r="C13" s="18">
        <v>5</v>
      </c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7.100000000000001" customHeight="1">
      <c r="A16" s="277" t="s">
        <v>22</v>
      </c>
      <c r="B16" s="35" t="s">
        <v>245</v>
      </c>
      <c r="C16" s="98" t="s">
        <v>253</v>
      </c>
      <c r="D16" s="98" t="s">
        <v>263</v>
      </c>
      <c r="E16" s="309"/>
      <c r="F16" s="310"/>
      <c r="G16" s="311"/>
    </row>
    <row r="17" spans="1:7" ht="18.95" customHeight="1">
      <c r="A17" s="278"/>
      <c r="B17" s="98" t="s">
        <v>246</v>
      </c>
      <c r="C17" s="98" t="s">
        <v>254</v>
      </c>
      <c r="D17" s="93">
        <v>2</v>
      </c>
      <c r="E17" s="309"/>
      <c r="F17" s="310"/>
      <c r="G17" s="311"/>
    </row>
    <row r="18" spans="1:7" ht="18.95" customHeight="1">
      <c r="A18" s="278"/>
      <c r="B18" s="98" t="s">
        <v>247</v>
      </c>
      <c r="C18" s="98" t="s">
        <v>255</v>
      </c>
      <c r="D18" s="89" t="s">
        <v>264</v>
      </c>
      <c r="E18" s="309"/>
      <c r="F18" s="310"/>
      <c r="G18" s="311"/>
    </row>
    <row r="19" spans="1:7" ht="18.95" customHeight="1">
      <c r="A19" s="278"/>
      <c r="B19" s="93"/>
      <c r="C19" s="93"/>
      <c r="D19" s="93"/>
      <c r="E19" s="309"/>
      <c r="F19" s="310"/>
      <c r="G19" s="311"/>
    </row>
    <row r="20" spans="1:7" ht="18.95" customHeight="1">
      <c r="A20" s="279"/>
      <c r="B20" s="93"/>
      <c r="C20" s="93"/>
      <c r="D20" s="93"/>
      <c r="E20" s="309"/>
      <c r="F20" s="310"/>
      <c r="G20" s="311"/>
    </row>
    <row r="21" spans="1:7" ht="20.100000000000001" customHeight="1">
      <c r="A21" s="297" t="s">
        <v>23</v>
      </c>
      <c r="B21" s="98" t="s">
        <v>248</v>
      </c>
      <c r="C21" s="98" t="s">
        <v>256</v>
      </c>
      <c r="D21" s="93">
        <v>4</v>
      </c>
      <c r="E21" s="312"/>
      <c r="F21" s="312"/>
      <c r="G21" s="312"/>
    </row>
    <row r="22" spans="1:7" ht="21" customHeight="1">
      <c r="A22" s="297"/>
      <c r="B22" s="98" t="s">
        <v>249</v>
      </c>
      <c r="C22" s="98" t="s">
        <v>257</v>
      </c>
      <c r="D22" s="93">
        <v>6</v>
      </c>
      <c r="E22" s="312"/>
      <c r="F22" s="312"/>
      <c r="G22" s="312"/>
    </row>
    <row r="23" spans="1:7" ht="18.95" customHeight="1">
      <c r="A23" s="297"/>
      <c r="B23" s="98" t="s">
        <v>250</v>
      </c>
      <c r="C23" s="98" t="s">
        <v>258</v>
      </c>
      <c r="D23" s="93">
        <v>2</v>
      </c>
      <c r="E23" s="312"/>
      <c r="F23" s="312"/>
      <c r="G23" s="312"/>
    </row>
    <row r="24" spans="1:7" ht="18.95" customHeight="1">
      <c r="A24" s="297"/>
      <c r="B24" s="98" t="s">
        <v>251</v>
      </c>
      <c r="C24" s="98" t="s">
        <v>259</v>
      </c>
      <c r="D24" s="93">
        <v>2</v>
      </c>
      <c r="E24" s="312"/>
      <c r="F24" s="312"/>
      <c r="G24" s="312"/>
    </row>
    <row r="25" spans="1:7" ht="18.95" customHeight="1">
      <c r="A25" s="297"/>
      <c r="B25" s="98" t="s">
        <v>251</v>
      </c>
      <c r="C25" s="98" t="s">
        <v>260</v>
      </c>
      <c r="D25" s="98">
        <v>5</v>
      </c>
      <c r="E25" s="312"/>
      <c r="F25" s="312"/>
      <c r="G25" s="312"/>
    </row>
    <row r="26" spans="1:7" ht="18.95" customHeight="1">
      <c r="A26" s="297"/>
      <c r="B26" s="98" t="s">
        <v>251</v>
      </c>
      <c r="C26" s="98" t="s">
        <v>261</v>
      </c>
      <c r="D26" s="98">
        <v>7</v>
      </c>
      <c r="E26" s="312"/>
      <c r="F26" s="312"/>
      <c r="G26" s="312"/>
    </row>
    <row r="27" spans="1:7" ht="18.95" customHeight="1">
      <c r="A27" s="297"/>
      <c r="B27" s="98" t="s">
        <v>252</v>
      </c>
      <c r="C27" s="98" t="s">
        <v>262</v>
      </c>
      <c r="D27" s="98">
        <v>2</v>
      </c>
      <c r="E27" s="312"/>
      <c r="F27" s="312"/>
      <c r="G27" s="312"/>
    </row>
    <row r="28" spans="1:7" ht="18.95" customHeight="1">
      <c r="A28" s="297"/>
      <c r="B28" s="98"/>
      <c r="C28" s="98"/>
      <c r="D28" s="98"/>
      <c r="E28" s="312"/>
      <c r="F28" s="312"/>
      <c r="G28" s="312"/>
    </row>
    <row r="29" spans="1:7" ht="18.95" customHeight="1">
      <c r="A29" s="297"/>
      <c r="B29" s="98"/>
      <c r="C29" s="98"/>
      <c r="D29" s="98"/>
      <c r="E29" s="312"/>
      <c r="F29" s="312"/>
      <c r="G29" s="312"/>
    </row>
    <row r="30" spans="1:7" ht="21.95" customHeight="1">
      <c r="A30" s="297"/>
      <c r="B30" s="93"/>
      <c r="C30" s="93"/>
      <c r="D30" s="93"/>
      <c r="E30" s="312"/>
      <c r="F30" s="312"/>
      <c r="G30" s="312"/>
    </row>
    <row r="31" spans="1:7" ht="26.1" customHeight="1">
      <c r="A31" s="276" t="s">
        <v>24</v>
      </c>
      <c r="B31" s="276"/>
      <c r="C31" s="276"/>
      <c r="D31" s="276"/>
      <c r="E31" s="276"/>
      <c r="F31" s="276"/>
      <c r="G31" s="276"/>
    </row>
    <row r="32" spans="1:7" ht="18.95" customHeight="1">
      <c r="A32" s="297" t="s">
        <v>25</v>
      </c>
      <c r="B32" s="412" t="s">
        <v>265</v>
      </c>
      <c r="C32" s="413"/>
      <c r="D32" s="297" t="s">
        <v>26</v>
      </c>
      <c r="E32" s="280" t="s">
        <v>240</v>
      </c>
      <c r="F32" s="281"/>
      <c r="G32" s="282"/>
    </row>
    <row r="33" spans="1:7" ht="18" customHeight="1">
      <c r="A33" s="297"/>
      <c r="B33" s="298"/>
      <c r="C33" s="299"/>
      <c r="D33" s="297"/>
      <c r="E33" s="283" t="s">
        <v>241</v>
      </c>
      <c r="F33" s="284"/>
      <c r="G33" s="285"/>
    </row>
    <row r="34" spans="1:7" ht="18" customHeight="1">
      <c r="A34" s="297"/>
      <c r="B34" s="298"/>
      <c r="C34" s="299"/>
      <c r="D34" s="297"/>
      <c r="E34" s="411" t="s">
        <v>242</v>
      </c>
      <c r="F34" s="284"/>
      <c r="G34" s="285"/>
    </row>
    <row r="35" spans="1:7" ht="18" customHeight="1">
      <c r="A35" s="297"/>
      <c r="B35" s="298"/>
      <c r="C35" s="299"/>
      <c r="D35" s="297"/>
      <c r="E35" s="283" t="s">
        <v>243</v>
      </c>
      <c r="F35" s="284"/>
      <c r="G35" s="285"/>
    </row>
    <row r="36" spans="1:7" ht="18.95" customHeight="1">
      <c r="A36" s="297"/>
      <c r="B36" s="300"/>
      <c r="C36" s="301"/>
      <c r="D36" s="297"/>
      <c r="E36" s="286" t="s">
        <v>244</v>
      </c>
      <c r="F36" s="287"/>
      <c r="G36" s="288"/>
    </row>
    <row r="37" spans="1:7" ht="24" customHeight="1">
      <c r="A37" s="276" t="s">
        <v>27</v>
      </c>
      <c r="B37" s="295"/>
      <c r="C37" s="295"/>
      <c r="D37" s="295"/>
      <c r="E37" s="295"/>
      <c r="F37" s="295"/>
      <c r="G37" s="295"/>
    </row>
    <row r="38" spans="1:7" ht="20.100000000000001" customHeight="1">
      <c r="A38" s="277" t="s">
        <v>25</v>
      </c>
      <c r="B38" s="280"/>
      <c r="C38" s="282"/>
      <c r="D38" s="277" t="s">
        <v>26</v>
      </c>
      <c r="E38" s="289"/>
      <c r="F38" s="340"/>
      <c r="G38" s="290"/>
    </row>
    <row r="39" spans="1:7" ht="20.100000000000001" customHeight="1">
      <c r="A39" s="279"/>
      <c r="B39" s="286"/>
      <c r="C39" s="288"/>
      <c r="D39" s="279"/>
      <c r="E39" s="293"/>
      <c r="F39" s="296"/>
      <c r="G39" s="294"/>
    </row>
    <row r="40" spans="1:7" ht="27" customHeight="1">
      <c r="A40" s="276" t="s">
        <v>28</v>
      </c>
      <c r="B40" s="276"/>
      <c r="C40" s="276"/>
      <c r="D40" s="276"/>
      <c r="E40" s="276"/>
      <c r="F40" s="276"/>
      <c r="G40" s="276"/>
    </row>
    <row r="41" spans="1:7" ht="20.100000000000001" customHeight="1">
      <c r="A41" s="277" t="s">
        <v>25</v>
      </c>
      <c r="B41" s="280" t="s">
        <v>266</v>
      </c>
      <c r="C41" s="281"/>
      <c r="D41" s="282"/>
      <c r="E41" s="277" t="s">
        <v>26</v>
      </c>
      <c r="F41" s="280"/>
      <c r="G41" s="282"/>
    </row>
    <row r="42" spans="1:7" ht="20.100000000000001" customHeight="1">
      <c r="A42" s="278"/>
      <c r="B42" s="283" t="s">
        <v>267</v>
      </c>
      <c r="C42" s="284"/>
      <c r="D42" s="285"/>
      <c r="E42" s="278"/>
      <c r="F42" s="291"/>
      <c r="G42" s="292"/>
    </row>
    <row r="43" spans="1:7" ht="20.100000000000001" customHeight="1">
      <c r="A43" s="278"/>
      <c r="B43" s="283" t="s">
        <v>268</v>
      </c>
      <c r="C43" s="284"/>
      <c r="D43" s="285"/>
      <c r="E43" s="278"/>
      <c r="F43" s="291"/>
      <c r="G43" s="292"/>
    </row>
    <row r="44" spans="1:7" ht="20.100000000000001" customHeight="1">
      <c r="A44" s="278"/>
      <c r="B44" s="283" t="s">
        <v>269</v>
      </c>
      <c r="C44" s="284"/>
      <c r="D44" s="285"/>
      <c r="E44" s="278"/>
      <c r="F44" s="291"/>
      <c r="G44" s="292"/>
    </row>
    <row r="45" spans="1:7" ht="20.100000000000001" customHeight="1">
      <c r="A45" s="278"/>
      <c r="B45" s="283"/>
      <c r="C45" s="284"/>
      <c r="D45" s="285"/>
      <c r="E45" s="278"/>
      <c r="F45" s="291"/>
      <c r="G45" s="292"/>
    </row>
    <row r="46" spans="1:7" ht="20.100000000000001" customHeight="1">
      <c r="A46" s="279"/>
      <c r="B46" s="286"/>
      <c r="C46" s="287"/>
      <c r="D46" s="288"/>
      <c r="E46" s="279"/>
      <c r="F46" s="94"/>
      <c r="G46" s="96"/>
    </row>
    <row r="47" spans="1:7" ht="24" customHeight="1">
      <c r="A47" s="259" t="s">
        <v>29</v>
      </c>
      <c r="B47" s="260"/>
      <c r="C47" s="21" t="s">
        <v>30</v>
      </c>
      <c r="D47" s="22">
        <f>B49+E49</f>
        <v>0</v>
      </c>
      <c r="E47" s="23"/>
      <c r="F47" s="23"/>
      <c r="G47" s="23"/>
    </row>
    <row r="48" spans="1:7" ht="27" customHeight="1">
      <c r="A48" s="261" t="s">
        <v>25</v>
      </c>
      <c r="B48" s="24" t="s">
        <v>31</v>
      </c>
      <c r="C48" s="24" t="s">
        <v>32</v>
      </c>
      <c r="D48" s="264" t="s">
        <v>26</v>
      </c>
      <c r="E48" s="24" t="s">
        <v>31</v>
      </c>
      <c r="F48" s="267" t="s">
        <v>32</v>
      </c>
      <c r="G48" s="268"/>
    </row>
    <row r="49" spans="1:7" ht="15.95" customHeight="1">
      <c r="A49" s="262"/>
      <c r="B49" s="269"/>
      <c r="C49" s="269"/>
      <c r="D49" s="265"/>
      <c r="E49" s="269"/>
      <c r="F49" s="272"/>
      <c r="G49" s="273"/>
    </row>
    <row r="50" spans="1:7" ht="20.100000000000001" customHeight="1">
      <c r="A50" s="262"/>
      <c r="B50" s="270"/>
      <c r="C50" s="270"/>
      <c r="D50" s="265"/>
      <c r="E50" s="270"/>
      <c r="F50" s="378"/>
      <c r="G50" s="379"/>
    </row>
    <row r="51" spans="1:7" ht="18" customHeight="1">
      <c r="A51" s="263"/>
      <c r="B51" s="271"/>
      <c r="C51" s="271"/>
      <c r="D51" s="266"/>
      <c r="E51" s="271"/>
      <c r="F51" s="380"/>
      <c r="G51" s="381"/>
    </row>
    <row r="52" spans="1:7" ht="24" customHeight="1">
      <c r="A52" s="255" t="s">
        <v>33</v>
      </c>
      <c r="B52" s="255"/>
      <c r="C52" s="255"/>
      <c r="D52" s="255"/>
      <c r="E52" s="255"/>
      <c r="F52" s="255"/>
      <c r="G52" s="255"/>
    </row>
    <row r="53" spans="1:7" ht="54.95" customHeight="1">
      <c r="A53" s="256"/>
      <c r="B53" s="257"/>
      <c r="C53" s="257"/>
      <c r="D53" s="257"/>
      <c r="E53" s="257"/>
      <c r="F53" s="257"/>
      <c r="G53" s="258"/>
    </row>
    <row r="54" spans="1:7" ht="15.95" customHeight="1"/>
    <row r="55" spans="1:7" ht="15" customHeight="1"/>
    <row r="56" spans="1:7" ht="15" customHeight="1"/>
    <row r="57" spans="1:7" ht="15" customHeight="1">
      <c r="C57" t="s">
        <v>5</v>
      </c>
    </row>
    <row r="58" spans="1:7" ht="15" customHeight="1"/>
    <row r="59" spans="1:7" ht="15" customHeight="1"/>
    <row r="60" spans="1:7" ht="15" customHeight="1"/>
  </sheetData>
  <mergeCells count="7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0"/>
    <mergeCell ref="E16:G16"/>
    <mergeCell ref="E17:G17"/>
    <mergeCell ref="E18:G18"/>
    <mergeCell ref="E19:G19"/>
    <mergeCell ref="E20:G20"/>
    <mergeCell ref="A21:A30"/>
    <mergeCell ref="E21:G21"/>
    <mergeCell ref="E22:G22"/>
    <mergeCell ref="E23:G23"/>
    <mergeCell ref="E24:G24"/>
    <mergeCell ref="E30:G30"/>
    <mergeCell ref="E25:G25"/>
    <mergeCell ref="E26:G26"/>
    <mergeCell ref="E27:G27"/>
    <mergeCell ref="E29:G29"/>
    <mergeCell ref="E28:G28"/>
    <mergeCell ref="A31:G31"/>
    <mergeCell ref="A32:A36"/>
    <mergeCell ref="B32:C32"/>
    <mergeCell ref="D32:D36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A37:G37"/>
    <mergeCell ref="A38:A39"/>
    <mergeCell ref="B38:C38"/>
    <mergeCell ref="D38:D39"/>
    <mergeCell ref="E38:G39"/>
    <mergeCell ref="B39:C39"/>
    <mergeCell ref="A40:G40"/>
    <mergeCell ref="A41:A46"/>
    <mergeCell ref="B41:D41"/>
    <mergeCell ref="E41:E46"/>
    <mergeCell ref="F41:G41"/>
    <mergeCell ref="B42:D42"/>
    <mergeCell ref="F42:G42"/>
    <mergeCell ref="B43:D43"/>
    <mergeCell ref="F43:G43"/>
    <mergeCell ref="B44:D44"/>
    <mergeCell ref="E49:E51"/>
    <mergeCell ref="F49:G51"/>
    <mergeCell ref="A52:G52"/>
    <mergeCell ref="A53:G53"/>
    <mergeCell ref="F44:G44"/>
    <mergeCell ref="B45:D45"/>
    <mergeCell ref="F45:G45"/>
    <mergeCell ref="B46:D46"/>
    <mergeCell ref="A47:B47"/>
    <mergeCell ref="A48:A51"/>
    <mergeCell ref="D48:D51"/>
    <mergeCell ref="F48:G48"/>
    <mergeCell ref="B49:B51"/>
    <mergeCell ref="C49:C51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0"/>
  <sheetViews>
    <sheetView topLeftCell="A16" zoomScaleNormal="100" zoomScalePageLayoutView="150" workbookViewId="0">
      <selection activeCell="L36" sqref="L3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100" t="s">
        <v>1</v>
      </c>
      <c r="B2" s="328" t="s">
        <v>300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100" t="s">
        <v>6</v>
      </c>
      <c r="F3" s="4" t="s">
        <v>7</v>
      </c>
      <c r="G3" s="100" t="s">
        <v>8</v>
      </c>
      <c r="H3" s="5"/>
    </row>
    <row r="4" spans="1:8" ht="18.95" customHeight="1">
      <c r="A4" s="100" t="s">
        <v>9</v>
      </c>
      <c r="B4" s="332">
        <v>550000</v>
      </c>
      <c r="C4" s="333"/>
      <c r="D4" s="331"/>
      <c r="E4" s="6" t="s">
        <v>37</v>
      </c>
      <c r="F4" s="7">
        <v>10</v>
      </c>
      <c r="G4" s="42" t="s">
        <v>136</v>
      </c>
    </row>
    <row r="5" spans="1:8" ht="23.1" customHeight="1">
      <c r="A5" s="100" t="s">
        <v>10</v>
      </c>
      <c r="B5" s="325">
        <f>B6-B4</f>
        <v>1354500</v>
      </c>
      <c r="C5" s="326"/>
      <c r="D5" s="331"/>
      <c r="E5" s="6" t="s">
        <v>38</v>
      </c>
      <c r="F5" s="7">
        <v>10</v>
      </c>
      <c r="G5" s="42" t="s">
        <v>311</v>
      </c>
    </row>
    <row r="6" spans="1:8" ht="21.95" customHeight="1">
      <c r="A6" s="100" t="s">
        <v>11</v>
      </c>
      <c r="B6" s="325">
        <v>1904500</v>
      </c>
      <c r="C6" s="326"/>
      <c r="D6" s="331"/>
      <c r="E6" s="6" t="s">
        <v>39</v>
      </c>
      <c r="F6" s="7">
        <v>25</v>
      </c>
      <c r="G6" s="42" t="s">
        <v>312</v>
      </c>
    </row>
    <row r="7" spans="1:8" ht="20.25" customHeight="1">
      <c r="A7" s="34" t="s">
        <v>41</v>
      </c>
      <c r="B7" s="352">
        <f>'0810'!B7:C7+'0811'!B6:C6</f>
        <v>26687600</v>
      </c>
      <c r="C7" s="353"/>
      <c r="D7" s="32"/>
      <c r="E7" s="33"/>
      <c r="F7" s="31"/>
      <c r="G7" s="30"/>
    </row>
    <row r="8" spans="1:8" ht="25.5" customHeight="1">
      <c r="A8" s="100" t="s">
        <v>40</v>
      </c>
      <c r="B8" s="325">
        <v>75000000</v>
      </c>
      <c r="C8" s="326"/>
      <c r="D8" s="32"/>
      <c r="E8" s="31"/>
      <c r="F8" s="31"/>
      <c r="G8" s="30"/>
    </row>
    <row r="9" spans="1:8" ht="27.95" customHeight="1">
      <c r="A9" s="313" t="s">
        <v>12</v>
      </c>
      <c r="B9" s="276"/>
      <c r="C9" s="314"/>
      <c r="D9" s="105"/>
      <c r="E9" s="103"/>
      <c r="F9" s="103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101"/>
      <c r="C11" s="101"/>
      <c r="D11" s="318"/>
      <c r="E11" s="15"/>
      <c r="F11" s="101"/>
      <c r="G11" s="13"/>
    </row>
    <row r="12" spans="1:8" ht="18" customHeight="1">
      <c r="A12" s="316"/>
      <c r="B12" s="101"/>
      <c r="C12" s="101"/>
      <c r="D12" s="318"/>
      <c r="E12" s="15"/>
      <c r="F12" s="101"/>
      <c r="G12" s="13"/>
    </row>
    <row r="13" spans="1:8" ht="17.100000000000001" customHeight="1">
      <c r="A13" s="316"/>
      <c r="B13" s="18"/>
      <c r="C13" s="18"/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/>
      <c r="C15" s="12"/>
      <c r="D15" s="12"/>
      <c r="E15" s="320" t="s">
        <v>21</v>
      </c>
      <c r="F15" s="321"/>
      <c r="G15" s="322"/>
    </row>
    <row r="16" spans="1:8" ht="17.100000000000001" customHeight="1">
      <c r="A16" s="277" t="s">
        <v>22</v>
      </c>
      <c r="B16" s="35"/>
      <c r="C16" s="101"/>
      <c r="D16" s="101"/>
      <c r="E16" s="309"/>
      <c r="F16" s="310"/>
      <c r="G16" s="311"/>
    </row>
    <row r="17" spans="1:7" ht="18.95" customHeight="1">
      <c r="A17" s="278"/>
      <c r="B17" s="101"/>
      <c r="C17" s="101"/>
      <c r="D17" s="101"/>
      <c r="E17" s="309"/>
      <c r="F17" s="310"/>
      <c r="G17" s="311"/>
    </row>
    <row r="18" spans="1:7" ht="18.95" customHeight="1">
      <c r="A18" s="278"/>
      <c r="B18" s="101"/>
      <c r="C18" s="101"/>
      <c r="D18" s="89"/>
      <c r="E18" s="309"/>
      <c r="F18" s="310"/>
      <c r="G18" s="311"/>
    </row>
    <row r="19" spans="1:7" ht="18.95" customHeight="1">
      <c r="A19" s="278"/>
      <c r="B19" s="101"/>
      <c r="C19" s="101"/>
      <c r="D19" s="101"/>
      <c r="E19" s="309"/>
      <c r="F19" s="310"/>
      <c r="G19" s="311"/>
    </row>
    <row r="20" spans="1:7" ht="18.95" customHeight="1">
      <c r="A20" s="279"/>
      <c r="B20" s="101"/>
      <c r="C20" s="101"/>
      <c r="D20" s="101"/>
      <c r="E20" s="309"/>
      <c r="F20" s="310"/>
      <c r="G20" s="311"/>
    </row>
    <row r="21" spans="1:7" ht="20.100000000000001" customHeight="1">
      <c r="A21" s="297" t="s">
        <v>23</v>
      </c>
      <c r="B21" s="101"/>
      <c r="C21" s="101"/>
      <c r="D21" s="101"/>
      <c r="E21" s="312"/>
      <c r="F21" s="312"/>
      <c r="G21" s="312"/>
    </row>
    <row r="22" spans="1:7" ht="21" customHeight="1">
      <c r="A22" s="297"/>
      <c r="B22" s="101"/>
      <c r="C22" s="101"/>
      <c r="D22" s="101"/>
      <c r="E22" s="312"/>
      <c r="F22" s="312"/>
      <c r="G22" s="312"/>
    </row>
    <row r="23" spans="1:7" ht="18.95" customHeight="1">
      <c r="A23" s="297"/>
      <c r="B23" s="101"/>
      <c r="C23" s="101"/>
      <c r="D23" s="101"/>
      <c r="E23" s="312"/>
      <c r="F23" s="312"/>
      <c r="G23" s="312"/>
    </row>
    <row r="24" spans="1:7" ht="18.95" customHeight="1">
      <c r="A24" s="297"/>
      <c r="B24" s="101"/>
      <c r="C24" s="101"/>
      <c r="D24" s="101"/>
      <c r="E24" s="312"/>
      <c r="F24" s="312"/>
      <c r="G24" s="312"/>
    </row>
    <row r="25" spans="1:7" ht="18.95" customHeight="1">
      <c r="A25" s="297"/>
      <c r="B25" s="101"/>
      <c r="C25" s="101"/>
      <c r="D25" s="101"/>
      <c r="E25" s="312"/>
      <c r="F25" s="312"/>
      <c r="G25" s="312"/>
    </row>
    <row r="26" spans="1:7" ht="18.95" customHeight="1">
      <c r="A26" s="297"/>
      <c r="B26" s="101"/>
      <c r="C26" s="101"/>
      <c r="D26" s="101"/>
      <c r="E26" s="312"/>
      <c r="F26" s="312"/>
      <c r="G26" s="312"/>
    </row>
    <row r="27" spans="1:7" ht="18.95" customHeight="1">
      <c r="A27" s="297"/>
      <c r="B27" s="101"/>
      <c r="C27" s="101"/>
      <c r="D27" s="101"/>
      <c r="E27" s="312"/>
      <c r="F27" s="312"/>
      <c r="G27" s="312"/>
    </row>
    <row r="28" spans="1:7" ht="18.95" customHeight="1">
      <c r="A28" s="297"/>
      <c r="B28" s="101"/>
      <c r="C28" s="101"/>
      <c r="D28" s="101"/>
      <c r="E28" s="312"/>
      <c r="F28" s="312"/>
      <c r="G28" s="312"/>
    </row>
    <row r="29" spans="1:7" ht="18.95" customHeight="1">
      <c r="A29" s="297"/>
      <c r="B29" s="101"/>
      <c r="C29" s="101"/>
      <c r="D29" s="101"/>
      <c r="E29" s="312"/>
      <c r="F29" s="312"/>
      <c r="G29" s="312"/>
    </row>
    <row r="30" spans="1:7" ht="21.95" customHeight="1">
      <c r="A30" s="297"/>
      <c r="B30" s="101"/>
      <c r="C30" s="101"/>
      <c r="D30" s="101"/>
      <c r="E30" s="312"/>
      <c r="F30" s="312"/>
      <c r="G30" s="312"/>
    </row>
    <row r="31" spans="1:7" ht="26.1" customHeight="1">
      <c r="A31" s="276" t="s">
        <v>24</v>
      </c>
      <c r="B31" s="276"/>
      <c r="C31" s="276"/>
      <c r="D31" s="276"/>
      <c r="E31" s="276"/>
      <c r="F31" s="276"/>
      <c r="G31" s="276"/>
    </row>
    <row r="32" spans="1:7" ht="18.95" customHeight="1">
      <c r="A32" s="297" t="s">
        <v>25</v>
      </c>
      <c r="B32" s="280" t="s">
        <v>274</v>
      </c>
      <c r="C32" s="414"/>
      <c r="D32" s="297" t="s">
        <v>26</v>
      </c>
      <c r="E32" s="280" t="s">
        <v>281</v>
      </c>
      <c r="F32" s="281"/>
      <c r="G32" s="282"/>
    </row>
    <row r="33" spans="1:7" ht="18" customHeight="1">
      <c r="A33" s="297"/>
      <c r="B33" s="298" t="s">
        <v>279</v>
      </c>
      <c r="C33" s="299"/>
      <c r="D33" s="297"/>
      <c r="E33" s="283" t="s">
        <v>282</v>
      </c>
      <c r="F33" s="284"/>
      <c r="G33" s="285"/>
    </row>
    <row r="34" spans="1:7" ht="18" customHeight="1">
      <c r="A34" s="297"/>
      <c r="B34" s="298" t="s">
        <v>280</v>
      </c>
      <c r="C34" s="299"/>
      <c r="D34" s="297"/>
      <c r="E34" s="411"/>
      <c r="F34" s="284"/>
      <c r="G34" s="285"/>
    </row>
    <row r="35" spans="1:7" ht="18" customHeight="1">
      <c r="A35" s="297"/>
      <c r="B35" s="298" t="s">
        <v>275</v>
      </c>
      <c r="C35" s="299"/>
      <c r="D35" s="297"/>
      <c r="E35" s="283"/>
      <c r="F35" s="284"/>
      <c r="G35" s="285"/>
    </row>
    <row r="36" spans="1:7" ht="18.95" customHeight="1">
      <c r="A36" s="297"/>
      <c r="B36" s="300"/>
      <c r="C36" s="301"/>
      <c r="D36" s="297"/>
      <c r="E36" s="286"/>
      <c r="F36" s="287"/>
      <c r="G36" s="288"/>
    </row>
    <row r="37" spans="1:7" ht="24" customHeight="1">
      <c r="A37" s="276" t="s">
        <v>27</v>
      </c>
      <c r="B37" s="295"/>
      <c r="C37" s="295"/>
      <c r="D37" s="295"/>
      <c r="E37" s="295"/>
      <c r="F37" s="295"/>
      <c r="G37" s="295"/>
    </row>
    <row r="38" spans="1:7" ht="20.100000000000001" customHeight="1">
      <c r="A38" s="277" t="s">
        <v>25</v>
      </c>
      <c r="B38" s="280"/>
      <c r="C38" s="282"/>
      <c r="D38" s="277" t="s">
        <v>26</v>
      </c>
      <c r="E38" s="289"/>
      <c r="F38" s="340"/>
      <c r="G38" s="290"/>
    </row>
    <row r="39" spans="1:7" ht="20.100000000000001" customHeight="1">
      <c r="A39" s="279"/>
      <c r="B39" s="286"/>
      <c r="C39" s="288"/>
      <c r="D39" s="279"/>
      <c r="E39" s="293"/>
      <c r="F39" s="296"/>
      <c r="G39" s="294"/>
    </row>
    <row r="40" spans="1:7" ht="27" customHeight="1">
      <c r="A40" s="276" t="s">
        <v>28</v>
      </c>
      <c r="B40" s="276"/>
      <c r="C40" s="276"/>
      <c r="D40" s="276"/>
      <c r="E40" s="276"/>
      <c r="F40" s="276"/>
      <c r="G40" s="276"/>
    </row>
    <row r="41" spans="1:7" ht="20.100000000000001" customHeight="1">
      <c r="A41" s="277" t="s">
        <v>25</v>
      </c>
      <c r="B41" s="280" t="s">
        <v>276</v>
      </c>
      <c r="C41" s="281"/>
      <c r="D41" s="282"/>
      <c r="E41" s="277" t="s">
        <v>26</v>
      </c>
      <c r="F41" s="280"/>
      <c r="G41" s="282"/>
    </row>
    <row r="42" spans="1:7" ht="20.100000000000001" customHeight="1">
      <c r="A42" s="278"/>
      <c r="B42" s="283" t="s">
        <v>277</v>
      </c>
      <c r="C42" s="284"/>
      <c r="D42" s="285"/>
      <c r="E42" s="278"/>
      <c r="F42" s="291"/>
      <c r="G42" s="292"/>
    </row>
    <row r="43" spans="1:7" ht="20.100000000000001" customHeight="1">
      <c r="A43" s="278"/>
      <c r="B43" s="283" t="s">
        <v>278</v>
      </c>
      <c r="C43" s="284"/>
      <c r="D43" s="285"/>
      <c r="E43" s="278"/>
      <c r="F43" s="291"/>
      <c r="G43" s="292"/>
    </row>
    <row r="44" spans="1:7" ht="20.100000000000001" customHeight="1">
      <c r="A44" s="278"/>
      <c r="B44" s="283"/>
      <c r="C44" s="284"/>
      <c r="D44" s="285"/>
      <c r="E44" s="278"/>
      <c r="F44" s="291"/>
      <c r="G44" s="292"/>
    </row>
    <row r="45" spans="1:7" ht="20.100000000000001" customHeight="1">
      <c r="A45" s="278"/>
      <c r="B45" s="283"/>
      <c r="C45" s="284"/>
      <c r="D45" s="285"/>
      <c r="E45" s="278"/>
      <c r="F45" s="291"/>
      <c r="G45" s="292"/>
    </row>
    <row r="46" spans="1:7" ht="20.100000000000001" customHeight="1">
      <c r="A46" s="279"/>
      <c r="B46" s="286"/>
      <c r="C46" s="287"/>
      <c r="D46" s="288"/>
      <c r="E46" s="279"/>
      <c r="F46" s="102"/>
      <c r="G46" s="104"/>
    </row>
    <row r="47" spans="1:7" ht="24" customHeight="1">
      <c r="A47" s="259" t="s">
        <v>29</v>
      </c>
      <c r="B47" s="260"/>
      <c r="C47" s="21" t="s">
        <v>30</v>
      </c>
      <c r="D47" s="22">
        <f>B49+E49</f>
        <v>0</v>
      </c>
      <c r="E47" s="23"/>
      <c r="F47" s="23"/>
      <c r="G47" s="23"/>
    </row>
    <row r="48" spans="1:7" ht="27" customHeight="1">
      <c r="A48" s="261" t="s">
        <v>25</v>
      </c>
      <c r="B48" s="24" t="s">
        <v>31</v>
      </c>
      <c r="C48" s="24" t="s">
        <v>32</v>
      </c>
      <c r="D48" s="264" t="s">
        <v>26</v>
      </c>
      <c r="E48" s="24" t="s">
        <v>31</v>
      </c>
      <c r="F48" s="267" t="s">
        <v>32</v>
      </c>
      <c r="G48" s="268"/>
    </row>
    <row r="49" spans="1:7" ht="15.95" customHeight="1">
      <c r="A49" s="262"/>
      <c r="B49" s="269"/>
      <c r="C49" s="269"/>
      <c r="D49" s="265"/>
      <c r="E49" s="269"/>
      <c r="F49" s="272"/>
      <c r="G49" s="273"/>
    </row>
    <row r="50" spans="1:7" ht="20.100000000000001" customHeight="1">
      <c r="A50" s="262"/>
      <c r="B50" s="270"/>
      <c r="C50" s="270"/>
      <c r="D50" s="265"/>
      <c r="E50" s="270"/>
      <c r="F50" s="378"/>
      <c r="G50" s="379"/>
    </row>
    <row r="51" spans="1:7" ht="18" customHeight="1">
      <c r="A51" s="263"/>
      <c r="B51" s="271"/>
      <c r="C51" s="271"/>
      <c r="D51" s="266"/>
      <c r="E51" s="271"/>
      <c r="F51" s="380"/>
      <c r="G51" s="381"/>
    </row>
    <row r="52" spans="1:7" ht="24" customHeight="1">
      <c r="A52" s="255" t="s">
        <v>33</v>
      </c>
      <c r="B52" s="255"/>
      <c r="C52" s="255"/>
      <c r="D52" s="255"/>
      <c r="E52" s="255"/>
      <c r="F52" s="255"/>
      <c r="G52" s="255"/>
    </row>
    <row r="53" spans="1:7" ht="54.95" customHeight="1">
      <c r="A53" s="256"/>
      <c r="B53" s="257"/>
      <c r="C53" s="257"/>
      <c r="D53" s="257"/>
      <c r="E53" s="257"/>
      <c r="F53" s="257"/>
      <c r="G53" s="258"/>
    </row>
    <row r="54" spans="1:7" ht="15.95" customHeight="1"/>
    <row r="55" spans="1:7" ht="15" customHeight="1"/>
    <row r="56" spans="1:7" ht="15" customHeight="1"/>
    <row r="57" spans="1:7" ht="15" customHeight="1">
      <c r="C57" t="s">
        <v>5</v>
      </c>
    </row>
    <row r="58" spans="1:7" ht="15" customHeight="1"/>
    <row r="59" spans="1:7" ht="15" customHeight="1"/>
    <row r="60" spans="1:7" ht="15" customHeight="1"/>
  </sheetData>
  <mergeCells count="74">
    <mergeCell ref="E49:E51"/>
    <mergeCell ref="F49:G51"/>
    <mergeCell ref="A52:G52"/>
    <mergeCell ref="A53:G53"/>
    <mergeCell ref="F44:G44"/>
    <mergeCell ref="B45:D45"/>
    <mergeCell ref="F45:G45"/>
    <mergeCell ref="B46:D46"/>
    <mergeCell ref="A47:B47"/>
    <mergeCell ref="A48:A51"/>
    <mergeCell ref="D48:D51"/>
    <mergeCell ref="F48:G48"/>
    <mergeCell ref="B49:B51"/>
    <mergeCell ref="C49:C51"/>
    <mergeCell ref="A40:G40"/>
    <mergeCell ref="A41:A46"/>
    <mergeCell ref="B41:D41"/>
    <mergeCell ref="E41:E46"/>
    <mergeCell ref="F41:G41"/>
    <mergeCell ref="B42:D42"/>
    <mergeCell ref="F42:G42"/>
    <mergeCell ref="B43:D43"/>
    <mergeCell ref="F43:G43"/>
    <mergeCell ref="B44:D44"/>
    <mergeCell ref="B35:C35"/>
    <mergeCell ref="E35:G35"/>
    <mergeCell ref="B36:C36"/>
    <mergeCell ref="E36:G36"/>
    <mergeCell ref="A37:G37"/>
    <mergeCell ref="A38:A39"/>
    <mergeCell ref="B38:C38"/>
    <mergeCell ref="D38:D39"/>
    <mergeCell ref="E38:G39"/>
    <mergeCell ref="B39:C39"/>
    <mergeCell ref="E30:G30"/>
    <mergeCell ref="A31:G31"/>
    <mergeCell ref="A32:A36"/>
    <mergeCell ref="B32:C32"/>
    <mergeCell ref="D32:D36"/>
    <mergeCell ref="E32:G32"/>
    <mergeCell ref="B33:C33"/>
    <mergeCell ref="E33:G33"/>
    <mergeCell ref="B34:C34"/>
    <mergeCell ref="E34:G34"/>
    <mergeCell ref="A21:A3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15:G15"/>
    <mergeCell ref="A16:A20"/>
    <mergeCell ref="E16:G16"/>
    <mergeCell ref="E17:G17"/>
    <mergeCell ref="E18:G18"/>
    <mergeCell ref="E19:G19"/>
    <mergeCell ref="E20:G2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E4" sqref="E4:E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106" t="s">
        <v>1</v>
      </c>
      <c r="B2" s="328" t="s">
        <v>299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106" t="s">
        <v>6</v>
      </c>
      <c r="F3" s="4" t="s">
        <v>7</v>
      </c>
      <c r="G3" s="106" t="s">
        <v>8</v>
      </c>
      <c r="H3" s="5"/>
    </row>
    <row r="4" spans="1:8" ht="18.95" customHeight="1">
      <c r="A4" s="106" t="s">
        <v>9</v>
      </c>
      <c r="B4" s="332">
        <v>1345000</v>
      </c>
      <c r="C4" s="333"/>
      <c r="D4" s="331"/>
      <c r="E4" s="6" t="s">
        <v>37</v>
      </c>
      <c r="F4" s="7">
        <v>10</v>
      </c>
      <c r="G4" s="42" t="s">
        <v>313</v>
      </c>
    </row>
    <row r="5" spans="1:8" ht="23.1" customHeight="1">
      <c r="A5" s="106" t="s">
        <v>10</v>
      </c>
      <c r="B5" s="325">
        <f>B6-B4</f>
        <v>378850</v>
      </c>
      <c r="C5" s="326"/>
      <c r="D5" s="331"/>
      <c r="E5" s="6" t="s">
        <v>38</v>
      </c>
      <c r="F5" s="7">
        <v>10</v>
      </c>
      <c r="G5" s="42" t="s">
        <v>314</v>
      </c>
    </row>
    <row r="6" spans="1:8" ht="21.95" customHeight="1">
      <c r="A6" s="106" t="s">
        <v>11</v>
      </c>
      <c r="B6" s="325">
        <v>1723850</v>
      </c>
      <c r="C6" s="326"/>
      <c r="D6" s="331"/>
      <c r="E6" s="6" t="s">
        <v>39</v>
      </c>
      <c r="F6" s="7">
        <v>25</v>
      </c>
      <c r="G6" s="42" t="s">
        <v>315</v>
      </c>
    </row>
    <row r="7" spans="1:8" ht="20.25" customHeight="1">
      <c r="A7" s="34" t="s">
        <v>41</v>
      </c>
      <c r="B7" s="352">
        <f>'0811'!B7:C7+'0812'!B6:C6</f>
        <v>28411450</v>
      </c>
      <c r="C7" s="353"/>
      <c r="D7" s="32"/>
      <c r="E7" s="33"/>
      <c r="F7" s="31"/>
      <c r="G7" s="30"/>
    </row>
    <row r="8" spans="1:8" ht="25.5" customHeight="1">
      <c r="A8" s="112" t="s">
        <v>40</v>
      </c>
      <c r="B8" s="325">
        <v>75000000</v>
      </c>
      <c r="C8" s="326"/>
      <c r="D8" s="32"/>
      <c r="E8" s="31"/>
      <c r="F8" s="31"/>
      <c r="G8" s="30"/>
    </row>
    <row r="9" spans="1:8" ht="27.95" customHeight="1">
      <c r="A9" s="313" t="s">
        <v>12</v>
      </c>
      <c r="B9" s="276"/>
      <c r="C9" s="314"/>
      <c r="D9" s="109"/>
      <c r="E9" s="108"/>
      <c r="F9" s="108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113" t="s">
        <v>303</v>
      </c>
      <c r="C11" s="113">
        <v>14</v>
      </c>
      <c r="D11" s="318"/>
      <c r="E11" s="15"/>
      <c r="F11" s="107"/>
      <c r="G11" s="13"/>
    </row>
    <row r="12" spans="1:8" ht="18" customHeight="1">
      <c r="A12" s="316"/>
      <c r="B12" s="113" t="s">
        <v>304</v>
      </c>
      <c r="C12" s="113">
        <v>3</v>
      </c>
      <c r="D12" s="318"/>
      <c r="E12" s="15"/>
      <c r="F12" s="107"/>
      <c r="G12" s="13"/>
    </row>
    <row r="13" spans="1:8" ht="17.100000000000001" customHeight="1">
      <c r="A13" s="316"/>
      <c r="B13" s="18" t="s">
        <v>305</v>
      </c>
      <c r="C13" s="18">
        <v>3</v>
      </c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8.95" customHeight="1">
      <c r="A16" s="278"/>
      <c r="B16" s="35">
        <v>0.52083333333333337</v>
      </c>
      <c r="C16" s="107" t="s">
        <v>284</v>
      </c>
      <c r="D16" s="107">
        <v>3</v>
      </c>
      <c r="E16" s="309"/>
      <c r="F16" s="310"/>
      <c r="G16" s="311"/>
    </row>
    <row r="17" spans="1:7" ht="18.95" customHeight="1">
      <c r="A17" s="278"/>
      <c r="B17" s="35">
        <v>0.52083333333333337</v>
      </c>
      <c r="C17" s="107" t="s">
        <v>285</v>
      </c>
      <c r="D17" s="107">
        <v>2</v>
      </c>
      <c r="E17" s="309"/>
      <c r="F17" s="310"/>
      <c r="G17" s="311"/>
    </row>
    <row r="18" spans="1:7" ht="18.95" customHeight="1">
      <c r="A18" s="278"/>
      <c r="B18" s="35">
        <v>4.1666666666666664E-2</v>
      </c>
      <c r="C18" s="107" t="s">
        <v>283</v>
      </c>
      <c r="D18" s="107">
        <v>8</v>
      </c>
      <c r="E18" s="309"/>
      <c r="F18" s="310"/>
      <c r="G18" s="311"/>
    </row>
    <row r="19" spans="1:7" ht="18.95" customHeight="1">
      <c r="A19" s="279"/>
      <c r="B19" s="35">
        <v>4.1666666666666664E-2</v>
      </c>
      <c r="C19" s="111" t="s">
        <v>297</v>
      </c>
      <c r="D19" s="107">
        <v>2</v>
      </c>
      <c r="E19" s="309" t="s">
        <v>290</v>
      </c>
      <c r="F19" s="310"/>
      <c r="G19" s="311"/>
    </row>
    <row r="20" spans="1:7" ht="20.100000000000001" customHeight="1">
      <c r="A20" s="297" t="s">
        <v>23</v>
      </c>
      <c r="B20" s="110" t="s">
        <v>291</v>
      </c>
      <c r="C20" s="113" t="s">
        <v>306</v>
      </c>
      <c r="D20" s="107">
        <v>7</v>
      </c>
      <c r="E20" s="312"/>
      <c r="F20" s="312"/>
      <c r="G20" s="312"/>
    </row>
    <row r="21" spans="1:7" ht="21" customHeight="1">
      <c r="A21" s="297"/>
      <c r="B21" s="110" t="s">
        <v>292</v>
      </c>
      <c r="C21" s="110" t="s">
        <v>293</v>
      </c>
      <c r="D21" s="107">
        <v>4</v>
      </c>
      <c r="E21" s="312"/>
      <c r="F21" s="312"/>
      <c r="G21" s="312"/>
    </row>
    <row r="22" spans="1:7" ht="18.95" customHeight="1">
      <c r="A22" s="297"/>
      <c r="B22" s="107"/>
      <c r="C22" s="107"/>
      <c r="D22" s="107"/>
      <c r="E22" s="312"/>
      <c r="F22" s="312"/>
      <c r="G22" s="312"/>
    </row>
    <row r="23" spans="1:7" ht="18.95" customHeight="1">
      <c r="A23" s="297"/>
      <c r="B23" s="107"/>
      <c r="C23" s="107"/>
      <c r="D23" s="107"/>
      <c r="E23" s="312"/>
      <c r="F23" s="312"/>
      <c r="G23" s="312"/>
    </row>
    <row r="24" spans="1:7" ht="21.95" customHeight="1">
      <c r="A24" s="297"/>
      <c r="B24" s="107"/>
      <c r="C24" s="107"/>
      <c r="D24" s="107"/>
      <c r="E24" s="312"/>
      <c r="F24" s="312"/>
      <c r="G24" s="312"/>
    </row>
    <row r="25" spans="1:7" ht="26.1" customHeight="1">
      <c r="A25" s="276" t="s">
        <v>24</v>
      </c>
      <c r="B25" s="276"/>
      <c r="C25" s="276"/>
      <c r="D25" s="276"/>
      <c r="E25" s="276"/>
      <c r="F25" s="276"/>
      <c r="G25" s="276"/>
    </row>
    <row r="26" spans="1:7" ht="18.95" customHeight="1">
      <c r="A26" s="297" t="s">
        <v>25</v>
      </c>
      <c r="B26" s="280" t="s">
        <v>296</v>
      </c>
      <c r="C26" s="282"/>
      <c r="D26" s="297" t="s">
        <v>26</v>
      </c>
      <c r="E26" s="125" t="s">
        <v>307</v>
      </c>
      <c r="F26" s="126"/>
      <c r="G26" s="127"/>
    </row>
    <row r="27" spans="1:7" ht="18" customHeight="1">
      <c r="A27" s="297"/>
      <c r="B27" s="298"/>
      <c r="C27" s="299"/>
      <c r="D27" s="297"/>
      <c r="E27" s="117" t="s">
        <v>308</v>
      </c>
      <c r="F27" s="118"/>
      <c r="G27" s="119"/>
    </row>
    <row r="28" spans="1:7" ht="18" customHeight="1">
      <c r="A28" s="297"/>
      <c r="B28" s="298"/>
      <c r="C28" s="299"/>
      <c r="D28" s="297"/>
      <c r="E28" s="419" t="s">
        <v>309</v>
      </c>
      <c r="F28" s="420"/>
      <c r="G28" s="421"/>
    </row>
    <row r="29" spans="1:7" ht="18" customHeight="1">
      <c r="A29" s="297"/>
      <c r="B29" s="298"/>
      <c r="C29" s="299"/>
      <c r="D29" s="297"/>
      <c r="E29" s="419"/>
      <c r="F29" s="420"/>
      <c r="G29" s="421"/>
    </row>
    <row r="30" spans="1:7" ht="18.95" customHeight="1">
      <c r="A30" s="297"/>
      <c r="B30" s="300"/>
      <c r="C30" s="301"/>
      <c r="D30" s="297"/>
      <c r="E30" s="114"/>
      <c r="F30" s="115"/>
      <c r="G30" s="116"/>
    </row>
    <row r="31" spans="1:7" ht="24" customHeight="1">
      <c r="A31" s="276" t="s">
        <v>27</v>
      </c>
      <c r="B31" s="295"/>
      <c r="C31" s="295"/>
      <c r="D31" s="295"/>
      <c r="E31" s="295"/>
      <c r="F31" s="295"/>
      <c r="G31" s="295"/>
    </row>
    <row r="32" spans="1:7" ht="20.100000000000001" customHeight="1">
      <c r="A32" s="277" t="s">
        <v>25</v>
      </c>
      <c r="B32" s="280" t="s">
        <v>294</v>
      </c>
      <c r="C32" s="282"/>
      <c r="D32" s="277" t="s">
        <v>26</v>
      </c>
      <c r="E32" s="289"/>
      <c r="F32" s="340"/>
      <c r="G32" s="290"/>
    </row>
    <row r="33" spans="1:7" ht="20.100000000000001" customHeight="1">
      <c r="A33" s="279"/>
      <c r="B33" s="286" t="s">
        <v>295</v>
      </c>
      <c r="C33" s="288"/>
      <c r="D33" s="279"/>
      <c r="E33" s="293"/>
      <c r="F33" s="296"/>
      <c r="G33" s="294"/>
    </row>
    <row r="34" spans="1:7" ht="27" customHeight="1">
      <c r="A34" s="276" t="s">
        <v>28</v>
      </c>
      <c r="B34" s="276"/>
      <c r="C34" s="276"/>
      <c r="D34" s="276"/>
      <c r="E34" s="276"/>
      <c r="F34" s="276"/>
      <c r="G34" s="276"/>
    </row>
    <row r="35" spans="1:7" ht="20.100000000000001" customHeight="1">
      <c r="A35" s="277" t="s">
        <v>25</v>
      </c>
      <c r="B35" s="280" t="s">
        <v>286</v>
      </c>
      <c r="C35" s="281"/>
      <c r="D35" s="282"/>
      <c r="E35" s="277" t="s">
        <v>26</v>
      </c>
      <c r="F35" s="360" t="s">
        <v>310</v>
      </c>
      <c r="G35" s="362"/>
    </row>
    <row r="36" spans="1:7" ht="20.100000000000001" customHeight="1">
      <c r="A36" s="278"/>
      <c r="B36" s="283" t="s">
        <v>287</v>
      </c>
      <c r="C36" s="284"/>
      <c r="D36" s="285"/>
      <c r="E36" s="278"/>
      <c r="F36" s="415"/>
      <c r="G36" s="416"/>
    </row>
    <row r="37" spans="1:7" ht="20.100000000000001" customHeight="1">
      <c r="A37" s="278"/>
      <c r="B37" s="283" t="s">
        <v>288</v>
      </c>
      <c r="C37" s="284"/>
      <c r="D37" s="285"/>
      <c r="E37" s="278"/>
      <c r="F37" s="415"/>
      <c r="G37" s="416"/>
    </row>
    <row r="38" spans="1:7" ht="20.100000000000001" customHeight="1">
      <c r="A38" s="278"/>
      <c r="B38" s="283" t="s">
        <v>289</v>
      </c>
      <c r="C38" s="284"/>
      <c r="D38" s="285"/>
      <c r="E38" s="278"/>
      <c r="F38" s="415"/>
      <c r="G38" s="416"/>
    </row>
    <row r="39" spans="1:7" ht="20.100000000000001" customHeight="1">
      <c r="A39" s="278"/>
      <c r="B39" s="283"/>
      <c r="C39" s="284"/>
      <c r="D39" s="285"/>
      <c r="E39" s="278"/>
      <c r="F39" s="415"/>
      <c r="G39" s="416"/>
    </row>
    <row r="40" spans="1:7" ht="20.100000000000001" customHeight="1">
      <c r="A40" s="279"/>
      <c r="B40" s="286"/>
      <c r="C40" s="287"/>
      <c r="D40" s="288"/>
      <c r="E40" s="279"/>
      <c r="F40" s="417"/>
      <c r="G40" s="418"/>
    </row>
    <row r="41" spans="1:7" ht="24" customHeight="1">
      <c r="A41" s="259" t="s">
        <v>29</v>
      </c>
      <c r="B41" s="260"/>
      <c r="C41" s="21" t="s">
        <v>30</v>
      </c>
      <c r="D41" s="22">
        <f>B43+E43</f>
        <v>0</v>
      </c>
      <c r="E41" s="23"/>
      <c r="F41" s="23"/>
      <c r="G41" s="23"/>
    </row>
    <row r="42" spans="1:7" ht="27" customHeight="1">
      <c r="A42" s="261" t="s">
        <v>25</v>
      </c>
      <c r="B42" s="24" t="s">
        <v>31</v>
      </c>
      <c r="C42" s="24" t="s">
        <v>32</v>
      </c>
      <c r="D42" s="264" t="s">
        <v>26</v>
      </c>
      <c r="E42" s="24" t="s">
        <v>31</v>
      </c>
      <c r="F42" s="267" t="s">
        <v>32</v>
      </c>
      <c r="G42" s="268"/>
    </row>
    <row r="43" spans="1:7" ht="15.95" customHeight="1">
      <c r="A43" s="262"/>
      <c r="B43" s="269"/>
      <c r="C43" s="269"/>
      <c r="D43" s="265"/>
      <c r="E43" s="269"/>
      <c r="F43" s="272"/>
      <c r="G43" s="273"/>
    </row>
    <row r="44" spans="1:7" ht="20.100000000000001" customHeight="1">
      <c r="A44" s="262"/>
      <c r="B44" s="270"/>
      <c r="C44" s="270"/>
      <c r="D44" s="265"/>
      <c r="E44" s="270"/>
      <c r="F44" s="378"/>
      <c r="G44" s="379"/>
    </row>
    <row r="45" spans="1:7" ht="18" customHeight="1">
      <c r="A45" s="263"/>
      <c r="B45" s="271"/>
      <c r="C45" s="271"/>
      <c r="D45" s="266"/>
      <c r="E45" s="271"/>
      <c r="F45" s="380"/>
      <c r="G45" s="381"/>
    </row>
    <row r="46" spans="1:7" ht="24" customHeight="1">
      <c r="A46" s="255" t="s">
        <v>33</v>
      </c>
      <c r="B46" s="255"/>
      <c r="C46" s="255"/>
      <c r="D46" s="255"/>
      <c r="E46" s="255"/>
      <c r="F46" s="255"/>
      <c r="G46" s="255"/>
    </row>
    <row r="47" spans="1:7" ht="54.95" customHeight="1">
      <c r="A47" s="256"/>
      <c r="B47" s="257"/>
      <c r="C47" s="257"/>
      <c r="D47" s="257"/>
      <c r="E47" s="257"/>
      <c r="F47" s="257"/>
      <c r="G47" s="25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0">
    <mergeCell ref="B7:C7"/>
    <mergeCell ref="B8:C8"/>
    <mergeCell ref="E28:G29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B27:C27"/>
    <mergeCell ref="B28:C28"/>
    <mergeCell ref="B29:C29"/>
    <mergeCell ref="B30:C30"/>
    <mergeCell ref="E19:G19"/>
    <mergeCell ref="A20:A24"/>
    <mergeCell ref="E20:G20"/>
    <mergeCell ref="E21:G21"/>
    <mergeCell ref="E22:G22"/>
    <mergeCell ref="E23:G23"/>
    <mergeCell ref="E24:G24"/>
    <mergeCell ref="A16:A19"/>
    <mergeCell ref="E16:G16"/>
    <mergeCell ref="E17:G17"/>
    <mergeCell ref="E18:G18"/>
    <mergeCell ref="A9:C9"/>
    <mergeCell ref="A10:A13"/>
    <mergeCell ref="D10:D13"/>
    <mergeCell ref="A14:G14"/>
    <mergeCell ref="E15:G15"/>
    <mergeCell ref="A1:G1"/>
    <mergeCell ref="B2:C2"/>
    <mergeCell ref="A3:C3"/>
    <mergeCell ref="D3:D6"/>
    <mergeCell ref="B4:C4"/>
    <mergeCell ref="B5:C5"/>
    <mergeCell ref="B6:C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H22" sqref="H22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112" t="s">
        <v>1</v>
      </c>
      <c r="B2" s="328" t="s">
        <v>302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112" t="s">
        <v>6</v>
      </c>
      <c r="F3" s="4" t="s">
        <v>7</v>
      </c>
      <c r="G3" s="112" t="s">
        <v>8</v>
      </c>
      <c r="H3" s="5"/>
    </row>
    <row r="4" spans="1:8" ht="18.95" customHeight="1">
      <c r="A4" s="112" t="s">
        <v>9</v>
      </c>
      <c r="B4" s="332">
        <v>432500</v>
      </c>
      <c r="C4" s="333"/>
      <c r="D4" s="331"/>
      <c r="E4" s="6" t="s">
        <v>37</v>
      </c>
      <c r="F4" s="7">
        <v>10</v>
      </c>
      <c r="G4" s="42" t="s">
        <v>313</v>
      </c>
    </row>
    <row r="5" spans="1:8" ht="23.1" customHeight="1">
      <c r="A5" s="112" t="s">
        <v>10</v>
      </c>
      <c r="B5" s="325">
        <f>B6-B4</f>
        <v>1817000</v>
      </c>
      <c r="C5" s="326"/>
      <c r="D5" s="331"/>
      <c r="E5" s="6" t="s">
        <v>38</v>
      </c>
      <c r="F5" s="7">
        <v>10</v>
      </c>
      <c r="G5" s="42" t="s">
        <v>314</v>
      </c>
    </row>
    <row r="6" spans="1:8" ht="21.95" customHeight="1">
      <c r="A6" s="112" t="s">
        <v>11</v>
      </c>
      <c r="B6" s="325">
        <v>2249500</v>
      </c>
      <c r="C6" s="326"/>
      <c r="D6" s="331"/>
      <c r="E6" s="6" t="s">
        <v>39</v>
      </c>
      <c r="F6" s="7">
        <v>25</v>
      </c>
      <c r="G6" s="42" t="s">
        <v>315</v>
      </c>
    </row>
    <row r="7" spans="1:8" ht="20.25" customHeight="1">
      <c r="A7" s="34" t="s">
        <v>41</v>
      </c>
      <c r="B7" s="352">
        <f>'0812'!B7:C7+'0813'!B6:C6</f>
        <v>30660950</v>
      </c>
      <c r="C7" s="353"/>
      <c r="D7" s="32"/>
      <c r="E7" s="33"/>
      <c r="F7" s="31"/>
      <c r="G7" s="30"/>
    </row>
    <row r="8" spans="1:8" ht="25.5" customHeight="1">
      <c r="A8" s="112" t="s">
        <v>40</v>
      </c>
      <c r="B8" s="325">
        <v>75000000</v>
      </c>
      <c r="C8" s="326"/>
      <c r="D8" s="32"/>
      <c r="E8" s="31"/>
      <c r="F8" s="31"/>
      <c r="G8" s="30"/>
    </row>
    <row r="9" spans="1:8" ht="27.95" customHeight="1">
      <c r="A9" s="313" t="s">
        <v>12</v>
      </c>
      <c r="B9" s="276"/>
      <c r="C9" s="314"/>
      <c r="D9" s="120"/>
      <c r="E9" s="115"/>
      <c r="F9" s="115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113" t="s">
        <v>316</v>
      </c>
      <c r="C11" s="113">
        <v>4</v>
      </c>
      <c r="D11" s="318"/>
      <c r="E11" s="15"/>
      <c r="F11" s="113"/>
      <c r="G11" s="13"/>
    </row>
    <row r="12" spans="1:8" ht="18" customHeight="1">
      <c r="A12" s="316"/>
      <c r="B12" s="113" t="s">
        <v>317</v>
      </c>
      <c r="C12" s="113">
        <v>4</v>
      </c>
      <c r="D12" s="318"/>
      <c r="E12" s="15"/>
      <c r="F12" s="113"/>
      <c r="G12" s="13"/>
    </row>
    <row r="13" spans="1:8" ht="17.100000000000001" customHeight="1">
      <c r="A13" s="316"/>
      <c r="B13" s="18" t="s">
        <v>318</v>
      </c>
      <c r="C13" s="18">
        <v>4</v>
      </c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8.95" customHeight="1">
      <c r="A16" s="278"/>
      <c r="B16" s="35"/>
      <c r="C16" s="113"/>
      <c r="D16" s="113"/>
      <c r="E16" s="309"/>
      <c r="F16" s="310"/>
      <c r="G16" s="311"/>
    </row>
    <row r="17" spans="1:7" ht="18.95" customHeight="1">
      <c r="A17" s="278"/>
      <c r="B17" s="35"/>
      <c r="C17" s="113"/>
      <c r="D17" s="113"/>
      <c r="E17" s="309"/>
      <c r="F17" s="310"/>
      <c r="G17" s="311"/>
    </row>
    <row r="18" spans="1:7" ht="18.95" customHeight="1">
      <c r="A18" s="278"/>
      <c r="B18" s="35"/>
      <c r="C18" s="113"/>
      <c r="D18" s="113"/>
      <c r="E18" s="309"/>
      <c r="F18" s="310"/>
      <c r="G18" s="311"/>
    </row>
    <row r="19" spans="1:7" ht="18.95" customHeight="1">
      <c r="A19" s="279"/>
      <c r="B19" s="35"/>
      <c r="C19" s="113"/>
      <c r="D19" s="113"/>
      <c r="E19" s="309"/>
      <c r="F19" s="310"/>
      <c r="G19" s="311"/>
    </row>
    <row r="20" spans="1:7" ht="20.100000000000001" customHeight="1">
      <c r="A20" s="297" t="s">
        <v>23</v>
      </c>
      <c r="B20" s="35">
        <v>0.29166666666666669</v>
      </c>
      <c r="C20" s="113" t="s">
        <v>319</v>
      </c>
      <c r="D20" s="113"/>
      <c r="E20" s="312"/>
      <c r="F20" s="312"/>
      <c r="G20" s="312"/>
    </row>
    <row r="21" spans="1:7" ht="21" customHeight="1">
      <c r="A21" s="297"/>
      <c r="B21" s="35">
        <v>0.29166666666666669</v>
      </c>
      <c r="C21" s="113" t="s">
        <v>320</v>
      </c>
      <c r="D21" s="113"/>
      <c r="E21" s="312"/>
      <c r="F21" s="312"/>
      <c r="G21" s="312"/>
    </row>
    <row r="22" spans="1:7" ht="18.95" customHeight="1">
      <c r="A22" s="297"/>
      <c r="B22" s="113"/>
      <c r="C22" s="113"/>
      <c r="D22" s="113"/>
      <c r="E22" s="312"/>
      <c r="F22" s="312"/>
      <c r="G22" s="312"/>
    </row>
    <row r="23" spans="1:7" ht="18.95" customHeight="1">
      <c r="A23" s="297"/>
      <c r="B23" s="113"/>
      <c r="C23" s="113"/>
      <c r="D23" s="113"/>
      <c r="E23" s="312"/>
      <c r="F23" s="312"/>
      <c r="G23" s="312"/>
    </row>
    <row r="24" spans="1:7" ht="21.95" customHeight="1">
      <c r="A24" s="297"/>
      <c r="B24" s="113"/>
      <c r="C24" s="113"/>
      <c r="D24" s="113"/>
      <c r="E24" s="312"/>
      <c r="F24" s="312"/>
      <c r="G24" s="312"/>
    </row>
    <row r="25" spans="1:7" ht="26.1" customHeight="1">
      <c r="A25" s="276" t="s">
        <v>24</v>
      </c>
      <c r="B25" s="276"/>
      <c r="C25" s="276"/>
      <c r="D25" s="276"/>
      <c r="E25" s="276"/>
      <c r="F25" s="276"/>
      <c r="G25" s="276"/>
    </row>
    <row r="26" spans="1:7" ht="18.95" customHeight="1">
      <c r="A26" s="297" t="s">
        <v>25</v>
      </c>
      <c r="B26" s="341" t="s">
        <v>321</v>
      </c>
      <c r="C26" s="392"/>
      <c r="D26" s="297" t="s">
        <v>26</v>
      </c>
      <c r="E26" s="422" t="s">
        <v>325</v>
      </c>
      <c r="F26" s="330"/>
      <c r="G26" s="386"/>
    </row>
    <row r="27" spans="1:7" ht="18" customHeight="1">
      <c r="A27" s="297"/>
      <c r="B27" s="419"/>
      <c r="C27" s="421"/>
      <c r="D27" s="297"/>
      <c r="E27" s="387"/>
      <c r="F27" s="331"/>
      <c r="G27" s="388"/>
    </row>
    <row r="28" spans="1:7" ht="18" customHeight="1">
      <c r="A28" s="297"/>
      <c r="B28" s="424" t="s">
        <v>322</v>
      </c>
      <c r="C28" s="425"/>
      <c r="D28" s="297"/>
      <c r="E28" s="387"/>
      <c r="F28" s="331"/>
      <c r="G28" s="388"/>
    </row>
    <row r="29" spans="1:7" ht="18" customHeight="1">
      <c r="A29" s="297"/>
      <c r="B29" s="298" t="s">
        <v>323</v>
      </c>
      <c r="C29" s="299"/>
      <c r="D29" s="297"/>
      <c r="E29" s="387"/>
      <c r="F29" s="331"/>
      <c r="G29" s="388"/>
    </row>
    <row r="30" spans="1:7" ht="18.95" customHeight="1">
      <c r="A30" s="297"/>
      <c r="B30" s="300" t="s">
        <v>324</v>
      </c>
      <c r="C30" s="301"/>
      <c r="D30" s="297"/>
      <c r="E30" s="389"/>
      <c r="F30" s="423"/>
      <c r="G30" s="390"/>
    </row>
    <row r="31" spans="1:7" ht="24" customHeight="1">
      <c r="A31" s="276" t="s">
        <v>27</v>
      </c>
      <c r="B31" s="295"/>
      <c r="C31" s="295"/>
      <c r="D31" s="295"/>
      <c r="E31" s="295"/>
      <c r="F31" s="295"/>
      <c r="G31" s="295"/>
    </row>
    <row r="32" spans="1:7" ht="20.100000000000001" customHeight="1">
      <c r="A32" s="277" t="s">
        <v>25</v>
      </c>
      <c r="B32" s="280" t="s">
        <v>35</v>
      </c>
      <c r="C32" s="282"/>
      <c r="D32" s="277" t="s">
        <v>26</v>
      </c>
      <c r="E32" s="385" t="s">
        <v>327</v>
      </c>
      <c r="F32" s="330"/>
      <c r="G32" s="386"/>
    </row>
    <row r="33" spans="1:7" ht="20.100000000000001" customHeight="1">
      <c r="A33" s="279"/>
      <c r="B33" s="286" t="s">
        <v>35</v>
      </c>
      <c r="C33" s="288"/>
      <c r="D33" s="279"/>
      <c r="E33" s="389"/>
      <c r="F33" s="423"/>
      <c r="G33" s="390"/>
    </row>
    <row r="34" spans="1:7" ht="27" customHeight="1">
      <c r="A34" s="276" t="s">
        <v>28</v>
      </c>
      <c r="B34" s="276"/>
      <c r="C34" s="276"/>
      <c r="D34" s="276"/>
      <c r="E34" s="276"/>
      <c r="F34" s="276"/>
      <c r="G34" s="276"/>
    </row>
    <row r="35" spans="1:7" ht="20.100000000000001" customHeight="1">
      <c r="A35" s="277" t="s">
        <v>25</v>
      </c>
      <c r="B35" s="280"/>
      <c r="C35" s="281"/>
      <c r="D35" s="282"/>
      <c r="E35" s="277" t="s">
        <v>26</v>
      </c>
      <c r="F35" s="289"/>
      <c r="G35" s="290"/>
    </row>
    <row r="36" spans="1:7" ht="20.100000000000001" customHeight="1">
      <c r="A36" s="278"/>
      <c r="B36" s="283"/>
      <c r="C36" s="284"/>
      <c r="D36" s="285"/>
      <c r="E36" s="278"/>
      <c r="F36" s="291"/>
      <c r="G36" s="292"/>
    </row>
    <row r="37" spans="1:7" ht="20.100000000000001" customHeight="1">
      <c r="A37" s="278"/>
      <c r="B37" s="283"/>
      <c r="C37" s="284"/>
      <c r="D37" s="285"/>
      <c r="E37" s="278"/>
      <c r="F37" s="291"/>
      <c r="G37" s="292"/>
    </row>
    <row r="38" spans="1:7" ht="20.100000000000001" customHeight="1">
      <c r="A38" s="278"/>
      <c r="B38" s="283"/>
      <c r="C38" s="284"/>
      <c r="D38" s="285"/>
      <c r="E38" s="278"/>
      <c r="F38" s="291"/>
      <c r="G38" s="292"/>
    </row>
    <row r="39" spans="1:7" ht="20.100000000000001" customHeight="1">
      <c r="A39" s="278"/>
      <c r="B39" s="283"/>
      <c r="C39" s="284"/>
      <c r="D39" s="285"/>
      <c r="E39" s="278"/>
      <c r="F39" s="291"/>
      <c r="G39" s="292"/>
    </row>
    <row r="40" spans="1:7" ht="20.100000000000001" customHeight="1">
      <c r="A40" s="279"/>
      <c r="B40" s="286"/>
      <c r="C40" s="287"/>
      <c r="D40" s="288"/>
      <c r="E40" s="279"/>
      <c r="F40" s="293"/>
      <c r="G40" s="294"/>
    </row>
    <row r="41" spans="1:7" ht="24" customHeight="1">
      <c r="A41" s="259" t="s">
        <v>29</v>
      </c>
      <c r="B41" s="260"/>
      <c r="C41" s="21" t="s">
        <v>30</v>
      </c>
      <c r="D41" s="22">
        <f>B43+E43</f>
        <v>29200</v>
      </c>
      <c r="E41" s="23"/>
      <c r="F41" s="23"/>
      <c r="G41" s="23"/>
    </row>
    <row r="42" spans="1:7" ht="27" customHeight="1">
      <c r="A42" s="261" t="s">
        <v>25</v>
      </c>
      <c r="B42" s="24" t="s">
        <v>31</v>
      </c>
      <c r="C42" s="24" t="s">
        <v>32</v>
      </c>
      <c r="D42" s="264" t="s">
        <v>26</v>
      </c>
      <c r="E42" s="24" t="s">
        <v>31</v>
      </c>
      <c r="F42" s="267" t="s">
        <v>32</v>
      </c>
      <c r="G42" s="268"/>
    </row>
    <row r="43" spans="1:7" ht="15.95" customHeight="1">
      <c r="A43" s="262"/>
      <c r="B43" s="269"/>
      <c r="C43" s="269"/>
      <c r="D43" s="265"/>
      <c r="E43" s="343">
        <f>19200+10000</f>
        <v>29200</v>
      </c>
      <c r="F43" s="426" t="s">
        <v>326</v>
      </c>
      <c r="G43" s="347"/>
    </row>
    <row r="44" spans="1:7" ht="20.100000000000001" customHeight="1">
      <c r="A44" s="262"/>
      <c r="B44" s="270"/>
      <c r="C44" s="270"/>
      <c r="D44" s="265"/>
      <c r="E44" s="344"/>
      <c r="F44" s="348"/>
      <c r="G44" s="349"/>
    </row>
    <row r="45" spans="1:7" ht="18" customHeight="1">
      <c r="A45" s="263"/>
      <c r="B45" s="271"/>
      <c r="C45" s="271"/>
      <c r="D45" s="266"/>
      <c r="E45" s="345"/>
      <c r="F45" s="350"/>
      <c r="G45" s="351"/>
    </row>
    <row r="46" spans="1:7" ht="24" customHeight="1">
      <c r="A46" s="255" t="s">
        <v>33</v>
      </c>
      <c r="B46" s="255"/>
      <c r="C46" s="255"/>
      <c r="D46" s="255"/>
      <c r="E46" s="255"/>
      <c r="F46" s="255"/>
      <c r="G46" s="255"/>
    </row>
    <row r="47" spans="1:7" ht="54.95" customHeight="1">
      <c r="A47" s="256"/>
      <c r="B47" s="257"/>
      <c r="C47" s="257"/>
      <c r="D47" s="257"/>
      <c r="E47" s="257"/>
      <c r="F47" s="257"/>
      <c r="G47" s="25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59">
    <mergeCell ref="A46:G46"/>
    <mergeCell ref="A47:G47"/>
    <mergeCell ref="B7:C7"/>
    <mergeCell ref="B8:C8"/>
    <mergeCell ref="B26:C2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D26:D30"/>
    <mergeCell ref="E26:G30"/>
    <mergeCell ref="B28:C28"/>
    <mergeCell ref="B29:C29"/>
    <mergeCell ref="B30:C30"/>
    <mergeCell ref="A20:A24"/>
    <mergeCell ref="E20:G20"/>
    <mergeCell ref="E21:G21"/>
    <mergeCell ref="E22:G22"/>
    <mergeCell ref="E23:G23"/>
    <mergeCell ref="E24:G24"/>
    <mergeCell ref="A9:C9"/>
    <mergeCell ref="A10:A13"/>
    <mergeCell ref="D10:D13"/>
    <mergeCell ref="A14:G14"/>
    <mergeCell ref="E15:G15"/>
    <mergeCell ref="A16:A19"/>
    <mergeCell ref="E16:G16"/>
    <mergeCell ref="E17:G17"/>
    <mergeCell ref="E18:G18"/>
    <mergeCell ref="E19:G19"/>
    <mergeCell ref="A1:G1"/>
    <mergeCell ref="B2:C2"/>
    <mergeCell ref="A3:C3"/>
    <mergeCell ref="D3:D6"/>
    <mergeCell ref="B4:C4"/>
    <mergeCell ref="B5:C5"/>
    <mergeCell ref="B6:C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13" zoomScaleNormal="100" zoomScalePageLayoutView="150" workbookViewId="0">
      <selection activeCell="E4" sqref="E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8.8867187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121" t="s">
        <v>1</v>
      </c>
      <c r="B2" s="328" t="s">
        <v>328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121" t="s">
        <v>6</v>
      </c>
      <c r="F3" s="4" t="s">
        <v>7</v>
      </c>
      <c r="G3" s="121" t="s">
        <v>8</v>
      </c>
      <c r="H3" s="5"/>
    </row>
    <row r="4" spans="1:8" ht="18.95" customHeight="1">
      <c r="A4" s="121" t="s">
        <v>9</v>
      </c>
      <c r="B4" s="332">
        <v>360000</v>
      </c>
      <c r="C4" s="333"/>
      <c r="D4" s="331"/>
      <c r="E4" s="6" t="s">
        <v>37</v>
      </c>
      <c r="F4" s="7">
        <v>10</v>
      </c>
      <c r="G4" s="42" t="s">
        <v>346</v>
      </c>
    </row>
    <row r="5" spans="1:8" ht="23.1" customHeight="1">
      <c r="A5" s="121" t="s">
        <v>10</v>
      </c>
      <c r="B5" s="325">
        <f>B6-B4</f>
        <v>1619500</v>
      </c>
      <c r="C5" s="326"/>
      <c r="D5" s="331"/>
      <c r="E5" s="6" t="s">
        <v>38</v>
      </c>
      <c r="F5" s="7">
        <v>10</v>
      </c>
      <c r="G5" s="42" t="s">
        <v>345</v>
      </c>
    </row>
    <row r="6" spans="1:8" ht="21.95" customHeight="1">
      <c r="A6" s="121" t="s">
        <v>11</v>
      </c>
      <c r="B6" s="325">
        <f>1427500+552000</f>
        <v>1979500</v>
      </c>
      <c r="C6" s="326"/>
      <c r="D6" s="331"/>
      <c r="E6" s="6" t="s">
        <v>39</v>
      </c>
      <c r="F6" s="7">
        <v>25</v>
      </c>
      <c r="G6" s="42" t="s">
        <v>347</v>
      </c>
    </row>
    <row r="7" spans="1:8" ht="20.25" customHeight="1">
      <c r="A7" s="34" t="s">
        <v>41</v>
      </c>
      <c r="B7" s="352">
        <f>'0813'!B7:C7+'0814'!B6:C6</f>
        <v>32640450</v>
      </c>
      <c r="C7" s="353"/>
      <c r="D7" s="32"/>
      <c r="E7" s="33"/>
      <c r="F7" s="31"/>
      <c r="G7" s="30"/>
    </row>
    <row r="8" spans="1:8" ht="25.5" customHeight="1">
      <c r="A8" s="128" t="s">
        <v>40</v>
      </c>
      <c r="B8" s="325">
        <v>75000000</v>
      </c>
      <c r="C8" s="326"/>
      <c r="D8" s="32"/>
      <c r="E8" s="31"/>
      <c r="F8" s="31"/>
      <c r="G8" s="30"/>
    </row>
    <row r="9" spans="1:8" ht="27.95" customHeight="1">
      <c r="A9" s="313" t="s">
        <v>12</v>
      </c>
      <c r="B9" s="276"/>
      <c r="C9" s="314"/>
      <c r="D9" s="124"/>
      <c r="E9" s="122"/>
      <c r="F9" s="122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129" t="s">
        <v>342</v>
      </c>
      <c r="C11" s="14">
        <v>7</v>
      </c>
      <c r="D11" s="318"/>
      <c r="E11" s="15"/>
      <c r="F11" s="123"/>
      <c r="G11" s="13"/>
    </row>
    <row r="12" spans="1:8" ht="18" customHeight="1">
      <c r="A12" s="316"/>
      <c r="B12" s="14" t="s">
        <v>343</v>
      </c>
      <c r="C12" s="14">
        <v>4</v>
      </c>
      <c r="D12" s="318"/>
      <c r="E12" s="15"/>
      <c r="F12" s="123"/>
      <c r="G12" s="13"/>
    </row>
    <row r="13" spans="1:8" ht="17.100000000000001" customHeight="1">
      <c r="A13" s="316"/>
      <c r="B13" s="16" t="s">
        <v>344</v>
      </c>
      <c r="C13" s="16">
        <v>3</v>
      </c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8.95" customHeight="1">
      <c r="A16" s="278"/>
      <c r="B16" s="35">
        <v>0.47916666666666669</v>
      </c>
      <c r="C16" s="123" t="s">
        <v>329</v>
      </c>
      <c r="D16" s="123">
        <v>6</v>
      </c>
      <c r="E16" s="309" t="s">
        <v>331</v>
      </c>
      <c r="F16" s="310"/>
      <c r="G16" s="311"/>
    </row>
    <row r="17" spans="1:7" ht="18.95" customHeight="1">
      <c r="A17" s="278"/>
      <c r="B17" s="35">
        <v>0.52083333333333337</v>
      </c>
      <c r="C17" s="123" t="s">
        <v>330</v>
      </c>
      <c r="D17" s="123">
        <v>4</v>
      </c>
      <c r="E17" s="309"/>
      <c r="F17" s="310"/>
      <c r="G17" s="311"/>
    </row>
    <row r="18" spans="1:7" ht="18.95" customHeight="1">
      <c r="A18" s="278"/>
      <c r="B18" s="35"/>
      <c r="C18" s="123"/>
      <c r="D18" s="123"/>
      <c r="E18" s="309"/>
      <c r="F18" s="310"/>
      <c r="G18" s="311"/>
    </row>
    <row r="19" spans="1:7" ht="18.95" customHeight="1">
      <c r="A19" s="279"/>
      <c r="B19" s="35"/>
      <c r="C19" s="123"/>
      <c r="D19" s="123"/>
      <c r="E19" s="309"/>
      <c r="F19" s="310"/>
      <c r="G19" s="311"/>
    </row>
    <row r="20" spans="1:7" ht="20.100000000000001" customHeight="1">
      <c r="A20" s="297" t="s">
        <v>23</v>
      </c>
      <c r="B20" s="35">
        <v>0.25</v>
      </c>
      <c r="C20" s="123" t="s">
        <v>332</v>
      </c>
      <c r="D20" s="123">
        <v>2</v>
      </c>
      <c r="E20" s="312"/>
      <c r="F20" s="312"/>
      <c r="G20" s="312"/>
    </row>
    <row r="21" spans="1:7" ht="21" customHeight="1">
      <c r="A21" s="297"/>
      <c r="B21" s="35">
        <v>0.3125</v>
      </c>
      <c r="C21" s="123" t="s">
        <v>333</v>
      </c>
      <c r="D21" s="123">
        <v>10</v>
      </c>
      <c r="E21" s="312" t="s">
        <v>337</v>
      </c>
      <c r="F21" s="312"/>
      <c r="G21" s="312"/>
    </row>
    <row r="22" spans="1:7" ht="18.95" customHeight="1">
      <c r="A22" s="297"/>
      <c r="B22" s="35">
        <v>0.3263888888888889</v>
      </c>
      <c r="C22" s="123" t="s">
        <v>334</v>
      </c>
      <c r="D22" s="123">
        <v>2</v>
      </c>
      <c r="E22" s="312"/>
      <c r="F22" s="312"/>
      <c r="G22" s="312"/>
    </row>
    <row r="23" spans="1:7" ht="18.95" customHeight="1">
      <c r="A23" s="297"/>
      <c r="B23" s="35">
        <v>0.33333333333333331</v>
      </c>
      <c r="C23" s="123" t="s">
        <v>335</v>
      </c>
      <c r="D23" s="123">
        <v>4</v>
      </c>
      <c r="E23" s="312"/>
      <c r="F23" s="312"/>
      <c r="G23" s="312"/>
    </row>
    <row r="24" spans="1:7" ht="21.95" customHeight="1">
      <c r="A24" s="297"/>
      <c r="B24" s="35">
        <v>0.33333333333333331</v>
      </c>
      <c r="C24" s="123" t="s">
        <v>336</v>
      </c>
      <c r="D24" s="123">
        <v>4</v>
      </c>
      <c r="E24" s="312"/>
      <c r="F24" s="312"/>
      <c r="G24" s="312"/>
    </row>
    <row r="25" spans="1:7" ht="26.1" customHeight="1">
      <c r="A25" s="276" t="s">
        <v>24</v>
      </c>
      <c r="B25" s="276"/>
      <c r="C25" s="276"/>
      <c r="D25" s="276"/>
      <c r="E25" s="276"/>
      <c r="F25" s="276"/>
      <c r="G25" s="276"/>
    </row>
    <row r="26" spans="1:7" ht="18.95" customHeight="1">
      <c r="A26" s="297" t="s">
        <v>25</v>
      </c>
      <c r="B26" s="280" t="s">
        <v>340</v>
      </c>
      <c r="C26" s="282"/>
      <c r="D26" s="297" t="s">
        <v>26</v>
      </c>
      <c r="E26" s="289" t="s">
        <v>348</v>
      </c>
      <c r="F26" s="340"/>
      <c r="G26" s="290"/>
    </row>
    <row r="27" spans="1:7" ht="18" customHeight="1">
      <c r="A27" s="297"/>
      <c r="B27" s="298" t="s">
        <v>341</v>
      </c>
      <c r="C27" s="299"/>
      <c r="D27" s="297"/>
      <c r="E27" s="283" t="s">
        <v>349</v>
      </c>
      <c r="F27" s="284"/>
      <c r="G27" s="285"/>
    </row>
    <row r="28" spans="1:7" ht="18" customHeight="1">
      <c r="A28" s="297"/>
      <c r="B28" s="298"/>
      <c r="C28" s="299"/>
      <c r="D28" s="297"/>
      <c r="E28" s="283" t="s">
        <v>351</v>
      </c>
      <c r="F28" s="284"/>
      <c r="G28" s="285"/>
    </row>
    <row r="29" spans="1:7" ht="18" customHeight="1">
      <c r="A29" s="297"/>
      <c r="B29" s="298"/>
      <c r="C29" s="299"/>
      <c r="D29" s="297"/>
      <c r="E29" s="283" t="s">
        <v>350</v>
      </c>
      <c r="F29" s="284"/>
      <c r="G29" s="285"/>
    </row>
    <row r="30" spans="1:7" ht="18.95" customHeight="1">
      <c r="A30" s="297"/>
      <c r="B30" s="300"/>
      <c r="C30" s="301"/>
      <c r="D30" s="297"/>
      <c r="E30" s="132" t="s">
        <v>352</v>
      </c>
      <c r="F30" s="134"/>
      <c r="G30" s="133"/>
    </row>
    <row r="31" spans="1:7" ht="24" customHeight="1">
      <c r="A31" s="276" t="s">
        <v>27</v>
      </c>
      <c r="B31" s="295"/>
      <c r="C31" s="295"/>
      <c r="D31" s="295"/>
      <c r="E31" s="295"/>
      <c r="F31" s="295"/>
      <c r="G31" s="295"/>
    </row>
    <row r="32" spans="1:7" ht="20.100000000000001" customHeight="1">
      <c r="A32" s="277" t="s">
        <v>25</v>
      </c>
      <c r="B32" s="280" t="s">
        <v>35</v>
      </c>
      <c r="C32" s="282"/>
      <c r="D32" s="277" t="s">
        <v>26</v>
      </c>
      <c r="E32" s="289"/>
      <c r="F32" s="340"/>
      <c r="G32" s="290"/>
    </row>
    <row r="33" spans="1:7" ht="20.100000000000001" customHeight="1">
      <c r="A33" s="279"/>
      <c r="B33" s="286" t="s">
        <v>35</v>
      </c>
      <c r="C33" s="288"/>
      <c r="D33" s="279"/>
      <c r="E33" s="293"/>
      <c r="F33" s="296"/>
      <c r="G33" s="294"/>
    </row>
    <row r="34" spans="1:7" ht="27" customHeight="1">
      <c r="A34" s="276" t="s">
        <v>28</v>
      </c>
      <c r="B34" s="276"/>
      <c r="C34" s="276"/>
      <c r="D34" s="276"/>
      <c r="E34" s="276"/>
      <c r="F34" s="276"/>
      <c r="G34" s="276"/>
    </row>
    <row r="35" spans="1:7" ht="20.100000000000001" customHeight="1">
      <c r="A35" s="277" t="s">
        <v>25</v>
      </c>
      <c r="B35" s="280" t="s">
        <v>338</v>
      </c>
      <c r="C35" s="281"/>
      <c r="D35" s="282"/>
      <c r="E35" s="277" t="s">
        <v>26</v>
      </c>
      <c r="F35" s="125" t="s">
        <v>353</v>
      </c>
      <c r="G35" s="127"/>
    </row>
    <row r="36" spans="1:7" ht="20.100000000000001" customHeight="1">
      <c r="A36" s="278"/>
      <c r="B36" s="283" t="s">
        <v>339</v>
      </c>
      <c r="C36" s="284"/>
      <c r="D36" s="285"/>
      <c r="E36" s="278"/>
      <c r="F36" s="135" t="s">
        <v>355</v>
      </c>
      <c r="G36" s="136"/>
    </row>
    <row r="37" spans="1:7" ht="20.100000000000001" customHeight="1">
      <c r="A37" s="278"/>
      <c r="B37" s="283"/>
      <c r="C37" s="284"/>
      <c r="D37" s="285"/>
      <c r="E37" s="278"/>
      <c r="F37" s="135" t="s">
        <v>356</v>
      </c>
      <c r="G37" s="136"/>
    </row>
    <row r="38" spans="1:7" ht="20.100000000000001" customHeight="1">
      <c r="A38" s="278"/>
      <c r="B38" s="283"/>
      <c r="C38" s="284"/>
      <c r="D38" s="285"/>
      <c r="E38" s="278"/>
      <c r="F38" s="135" t="s">
        <v>357</v>
      </c>
      <c r="G38" s="136"/>
    </row>
    <row r="39" spans="1:7" ht="20.100000000000001" customHeight="1">
      <c r="A39" s="278"/>
      <c r="B39" s="283"/>
      <c r="C39" s="284"/>
      <c r="D39" s="285"/>
      <c r="E39" s="278"/>
      <c r="F39" s="135" t="s">
        <v>358</v>
      </c>
      <c r="G39" s="136"/>
    </row>
    <row r="40" spans="1:7" ht="20.100000000000001" customHeight="1">
      <c r="A40" s="279"/>
      <c r="B40" s="286"/>
      <c r="C40" s="287"/>
      <c r="D40" s="288"/>
      <c r="E40" s="279"/>
      <c r="F40" s="130" t="s">
        <v>354</v>
      </c>
      <c r="G40" s="131"/>
    </row>
    <row r="41" spans="1:7" ht="24" customHeight="1">
      <c r="A41" s="259" t="s">
        <v>29</v>
      </c>
      <c r="B41" s="260"/>
      <c r="C41" s="21" t="s">
        <v>30</v>
      </c>
      <c r="D41" s="22">
        <f>B43+E43</f>
        <v>0</v>
      </c>
      <c r="E41" s="23"/>
      <c r="F41" s="23"/>
      <c r="G41" s="23"/>
    </row>
    <row r="42" spans="1:7" ht="27" customHeight="1">
      <c r="A42" s="261" t="s">
        <v>25</v>
      </c>
      <c r="B42" s="24" t="s">
        <v>31</v>
      </c>
      <c r="C42" s="24" t="s">
        <v>32</v>
      </c>
      <c r="D42" s="264" t="s">
        <v>26</v>
      </c>
      <c r="E42" s="24" t="s">
        <v>31</v>
      </c>
      <c r="F42" s="267" t="s">
        <v>32</v>
      </c>
      <c r="G42" s="268"/>
    </row>
    <row r="43" spans="1:7" ht="15.95" customHeight="1">
      <c r="A43" s="262"/>
      <c r="B43" s="269"/>
      <c r="C43" s="269"/>
      <c r="D43" s="265"/>
      <c r="E43" s="269"/>
      <c r="F43" s="272"/>
      <c r="G43" s="273"/>
    </row>
    <row r="44" spans="1:7" ht="20.100000000000001" customHeight="1">
      <c r="A44" s="262"/>
      <c r="B44" s="270"/>
      <c r="C44" s="270"/>
      <c r="D44" s="265"/>
      <c r="E44" s="270"/>
      <c r="F44" s="378"/>
      <c r="G44" s="379"/>
    </row>
    <row r="45" spans="1:7" ht="18" customHeight="1">
      <c r="A45" s="263"/>
      <c r="B45" s="271"/>
      <c r="C45" s="271"/>
      <c r="D45" s="266"/>
      <c r="E45" s="271"/>
      <c r="F45" s="380"/>
      <c r="G45" s="381"/>
    </row>
    <row r="46" spans="1:7" ht="24" customHeight="1">
      <c r="A46" s="255" t="s">
        <v>33</v>
      </c>
      <c r="B46" s="255"/>
      <c r="C46" s="255"/>
      <c r="D46" s="255"/>
      <c r="E46" s="255"/>
      <c r="F46" s="255"/>
      <c r="G46" s="255"/>
    </row>
    <row r="47" spans="1:7" ht="54.95" customHeight="1">
      <c r="A47" s="256"/>
      <c r="B47" s="257"/>
      <c r="C47" s="257"/>
      <c r="D47" s="257"/>
      <c r="E47" s="257"/>
      <c r="F47" s="257"/>
      <c r="G47" s="25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2">
    <mergeCell ref="B7:C7"/>
    <mergeCell ref="B8:C8"/>
    <mergeCell ref="E26:G26"/>
    <mergeCell ref="E27:G27"/>
    <mergeCell ref="E28:G28"/>
    <mergeCell ref="A9:C9"/>
    <mergeCell ref="A10:A13"/>
    <mergeCell ref="D10:D13"/>
    <mergeCell ref="A14:G14"/>
    <mergeCell ref="E15:G15"/>
    <mergeCell ref="A20:A24"/>
    <mergeCell ref="E20:G20"/>
    <mergeCell ref="E21:G21"/>
    <mergeCell ref="E22:G22"/>
    <mergeCell ref="E23:G23"/>
    <mergeCell ref="E24:G24"/>
    <mergeCell ref="A1:G1"/>
    <mergeCell ref="B2:C2"/>
    <mergeCell ref="A3:C3"/>
    <mergeCell ref="D3:D6"/>
    <mergeCell ref="B4:C4"/>
    <mergeCell ref="B5:C5"/>
    <mergeCell ref="B6:C6"/>
    <mergeCell ref="A16:A19"/>
    <mergeCell ref="E16:G16"/>
    <mergeCell ref="E17:G17"/>
    <mergeCell ref="E18:G18"/>
    <mergeCell ref="E19:G19"/>
    <mergeCell ref="A25:G25"/>
    <mergeCell ref="A26:A30"/>
    <mergeCell ref="B26:C26"/>
    <mergeCell ref="D26:D30"/>
    <mergeCell ref="B27:C27"/>
    <mergeCell ref="B28:C28"/>
    <mergeCell ref="B29:C29"/>
    <mergeCell ref="B30:C30"/>
    <mergeCell ref="E29:G29"/>
    <mergeCell ref="A31:G31"/>
    <mergeCell ref="A32:A33"/>
    <mergeCell ref="B32:C32"/>
    <mergeCell ref="D32:D33"/>
    <mergeCell ref="E32:G33"/>
    <mergeCell ref="B33:C33"/>
    <mergeCell ref="A34:G34"/>
    <mergeCell ref="A35:A40"/>
    <mergeCell ref="B35:D35"/>
    <mergeCell ref="E35:E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16" zoomScaleNormal="100" zoomScalePageLayoutView="150" workbookViewId="0">
      <selection activeCell="D20" sqref="D20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30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137" t="s">
        <v>1</v>
      </c>
      <c r="B2" s="328" t="s">
        <v>359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137" t="s">
        <v>6</v>
      </c>
      <c r="F3" s="4" t="s">
        <v>7</v>
      </c>
      <c r="G3" s="137" t="s">
        <v>8</v>
      </c>
      <c r="H3" s="5"/>
    </row>
    <row r="4" spans="1:8" ht="18.95" customHeight="1">
      <c r="A4" s="137" t="s">
        <v>9</v>
      </c>
      <c r="B4" s="429">
        <v>513000</v>
      </c>
      <c r="C4" s="430"/>
      <c r="D4" s="331"/>
      <c r="E4" s="6" t="s">
        <v>37</v>
      </c>
      <c r="F4" s="7">
        <v>10</v>
      </c>
      <c r="G4" s="42" t="s">
        <v>371</v>
      </c>
    </row>
    <row r="5" spans="1:8" ht="23.1" customHeight="1">
      <c r="A5" s="137" t="s">
        <v>10</v>
      </c>
      <c r="B5" s="427">
        <f>B6-B4</f>
        <v>4248000</v>
      </c>
      <c r="C5" s="428"/>
      <c r="D5" s="331"/>
      <c r="E5" s="6" t="s">
        <v>38</v>
      </c>
      <c r="F5" s="7">
        <v>10</v>
      </c>
      <c r="G5" s="42" t="s">
        <v>372</v>
      </c>
    </row>
    <row r="6" spans="1:8" ht="21.95" customHeight="1">
      <c r="A6" s="137" t="s">
        <v>11</v>
      </c>
      <c r="B6" s="427">
        <v>4761000</v>
      </c>
      <c r="C6" s="428"/>
      <c r="D6" s="331"/>
      <c r="E6" s="6" t="s">
        <v>39</v>
      </c>
      <c r="F6" s="7">
        <v>25</v>
      </c>
      <c r="G6" s="42" t="s">
        <v>373</v>
      </c>
    </row>
    <row r="7" spans="1:8" ht="20.25" customHeight="1">
      <c r="A7" s="34" t="s">
        <v>41</v>
      </c>
      <c r="B7" s="352">
        <f>'0814'!B7:C7+'0815'!B6:C6</f>
        <v>37401450</v>
      </c>
      <c r="C7" s="353"/>
      <c r="D7" s="32"/>
      <c r="E7" s="33"/>
      <c r="F7" s="31"/>
      <c r="G7" s="30"/>
    </row>
    <row r="8" spans="1:8" ht="25.5" customHeight="1">
      <c r="A8" s="141" t="s">
        <v>40</v>
      </c>
      <c r="B8" s="427">
        <v>75000000</v>
      </c>
      <c r="C8" s="428"/>
      <c r="D8" s="32"/>
      <c r="E8" s="31"/>
      <c r="F8" s="31"/>
      <c r="G8" s="30"/>
    </row>
    <row r="9" spans="1:8" ht="27.95" customHeight="1">
      <c r="A9" s="313" t="s">
        <v>12</v>
      </c>
      <c r="B9" s="276"/>
      <c r="C9" s="314"/>
      <c r="D9" s="140"/>
      <c r="E9" s="138"/>
      <c r="F9" s="138"/>
      <c r="G9" s="28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14" t="s">
        <v>366</v>
      </c>
      <c r="C11" s="14">
        <v>19</v>
      </c>
      <c r="D11" s="318"/>
      <c r="E11" s="15"/>
      <c r="F11" s="139"/>
      <c r="G11" s="13"/>
    </row>
    <row r="12" spans="1:8" ht="18" customHeight="1">
      <c r="A12" s="316"/>
      <c r="B12" s="14" t="s">
        <v>376</v>
      </c>
      <c r="C12" s="14">
        <v>10</v>
      </c>
      <c r="D12" s="318"/>
      <c r="E12" s="15"/>
      <c r="F12" s="139"/>
      <c r="G12" s="13"/>
    </row>
    <row r="13" spans="1:8" ht="17.100000000000001" customHeight="1">
      <c r="A13" s="316"/>
      <c r="B13" s="16" t="s">
        <v>377</v>
      </c>
      <c r="C13" s="16">
        <v>5</v>
      </c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8.95" customHeight="1">
      <c r="A16" s="278"/>
      <c r="B16" s="35">
        <v>0.52083333333333337</v>
      </c>
      <c r="C16" s="142" t="s">
        <v>364</v>
      </c>
      <c r="D16" s="139">
        <v>3</v>
      </c>
      <c r="E16" s="309"/>
      <c r="F16" s="310"/>
      <c r="G16" s="311"/>
    </row>
    <row r="17" spans="1:7" ht="18.95" customHeight="1">
      <c r="A17" s="278"/>
      <c r="B17" s="35"/>
      <c r="C17" s="139"/>
      <c r="D17" s="139"/>
      <c r="E17" s="309"/>
      <c r="F17" s="310"/>
      <c r="G17" s="311"/>
    </row>
    <row r="18" spans="1:7" ht="18.95" customHeight="1">
      <c r="A18" s="278"/>
      <c r="B18" s="35"/>
      <c r="C18" s="139"/>
      <c r="D18" s="139"/>
      <c r="E18" s="309"/>
      <c r="F18" s="310"/>
      <c r="G18" s="311"/>
    </row>
    <row r="19" spans="1:7" ht="18.95" customHeight="1">
      <c r="A19" s="279"/>
      <c r="B19" s="35"/>
      <c r="C19" s="139"/>
      <c r="D19" s="139"/>
      <c r="E19" s="309"/>
      <c r="F19" s="310"/>
      <c r="G19" s="311"/>
    </row>
    <row r="20" spans="1:7" ht="20.100000000000001" customHeight="1">
      <c r="A20" s="297" t="s">
        <v>23</v>
      </c>
      <c r="B20" s="35">
        <v>0.25</v>
      </c>
      <c r="C20" s="142" t="s">
        <v>365</v>
      </c>
      <c r="D20" s="139">
        <v>19</v>
      </c>
      <c r="E20" s="312" t="s">
        <v>369</v>
      </c>
      <c r="F20" s="312"/>
      <c r="G20" s="312"/>
    </row>
    <row r="21" spans="1:7" ht="21" customHeight="1">
      <c r="A21" s="297"/>
      <c r="B21" s="35">
        <v>0.27083333333333331</v>
      </c>
      <c r="C21" s="142" t="s">
        <v>367</v>
      </c>
      <c r="D21" s="139">
        <v>10</v>
      </c>
      <c r="E21" s="312" t="s">
        <v>368</v>
      </c>
      <c r="F21" s="312"/>
      <c r="G21" s="312"/>
    </row>
    <row r="22" spans="1:7" ht="18.95" customHeight="1">
      <c r="A22" s="297"/>
      <c r="B22" s="35">
        <v>0.27083333333333331</v>
      </c>
      <c r="C22" s="142" t="s">
        <v>370</v>
      </c>
      <c r="D22" s="139">
        <v>2</v>
      </c>
      <c r="E22" s="312"/>
      <c r="F22" s="312"/>
      <c r="G22" s="312"/>
    </row>
    <row r="23" spans="1:7" ht="18.95" customHeight="1">
      <c r="A23" s="297"/>
      <c r="B23" s="139"/>
      <c r="C23" s="139"/>
      <c r="D23" s="139"/>
      <c r="E23" s="312"/>
      <c r="F23" s="312"/>
      <c r="G23" s="312"/>
    </row>
    <row r="24" spans="1:7" ht="21.95" customHeight="1">
      <c r="A24" s="297"/>
      <c r="B24" s="139"/>
      <c r="C24" s="139"/>
      <c r="D24" s="139"/>
      <c r="E24" s="312"/>
      <c r="F24" s="312"/>
      <c r="G24" s="312"/>
    </row>
    <row r="25" spans="1:7" ht="26.1" customHeight="1">
      <c r="A25" s="276" t="s">
        <v>24</v>
      </c>
      <c r="B25" s="276"/>
      <c r="C25" s="276"/>
      <c r="D25" s="276"/>
      <c r="E25" s="276"/>
      <c r="F25" s="276"/>
      <c r="G25" s="276"/>
    </row>
    <row r="26" spans="1:7" ht="18.95" customHeight="1">
      <c r="A26" s="297" t="s">
        <v>25</v>
      </c>
      <c r="B26" s="280" t="s">
        <v>360</v>
      </c>
      <c r="C26" s="282"/>
      <c r="D26" s="297" t="s">
        <v>26</v>
      </c>
      <c r="E26" s="125" t="s">
        <v>374</v>
      </c>
      <c r="F26" s="126"/>
      <c r="G26" s="127"/>
    </row>
    <row r="27" spans="1:7" ht="18" customHeight="1">
      <c r="A27" s="297"/>
      <c r="B27" s="298" t="s">
        <v>361</v>
      </c>
      <c r="C27" s="299"/>
      <c r="D27" s="297"/>
      <c r="E27" s="146" t="s">
        <v>375</v>
      </c>
      <c r="F27" s="147"/>
      <c r="G27" s="148"/>
    </row>
    <row r="28" spans="1:7" ht="18" customHeight="1">
      <c r="A28" s="297"/>
      <c r="B28" s="298"/>
      <c r="C28" s="299"/>
      <c r="D28" s="297"/>
      <c r="E28" s="146"/>
      <c r="F28" s="147"/>
      <c r="G28" s="148"/>
    </row>
    <row r="29" spans="1:7" ht="18" customHeight="1">
      <c r="A29" s="297"/>
      <c r="B29" s="298"/>
      <c r="C29" s="299"/>
      <c r="D29" s="297"/>
      <c r="E29" s="146"/>
      <c r="F29" s="147"/>
      <c r="G29" s="148"/>
    </row>
    <row r="30" spans="1:7" ht="18.95" customHeight="1">
      <c r="A30" s="297"/>
      <c r="B30" s="300"/>
      <c r="C30" s="301"/>
      <c r="D30" s="297"/>
      <c r="E30" s="143"/>
      <c r="F30" s="144"/>
      <c r="G30" s="145"/>
    </row>
    <row r="31" spans="1:7" ht="24" customHeight="1">
      <c r="A31" s="276" t="s">
        <v>27</v>
      </c>
      <c r="B31" s="295"/>
      <c r="C31" s="295"/>
      <c r="D31" s="295"/>
      <c r="E31" s="295"/>
      <c r="F31" s="295"/>
      <c r="G31" s="295"/>
    </row>
    <row r="32" spans="1:7" ht="20.100000000000001" customHeight="1">
      <c r="A32" s="277" t="s">
        <v>25</v>
      </c>
      <c r="B32" s="280" t="s">
        <v>35</v>
      </c>
      <c r="C32" s="282"/>
      <c r="D32" s="277" t="s">
        <v>26</v>
      </c>
      <c r="E32" s="289"/>
      <c r="F32" s="340"/>
      <c r="G32" s="290"/>
    </row>
    <row r="33" spans="1:7" ht="20.100000000000001" customHeight="1">
      <c r="A33" s="279"/>
      <c r="B33" s="286" t="s">
        <v>35</v>
      </c>
      <c r="C33" s="288"/>
      <c r="D33" s="279"/>
      <c r="E33" s="293"/>
      <c r="F33" s="296"/>
      <c r="G33" s="294"/>
    </row>
    <row r="34" spans="1:7" ht="27" customHeight="1">
      <c r="A34" s="276" t="s">
        <v>28</v>
      </c>
      <c r="B34" s="276"/>
      <c r="C34" s="276"/>
      <c r="D34" s="276"/>
      <c r="E34" s="276"/>
      <c r="F34" s="276"/>
      <c r="G34" s="276"/>
    </row>
    <row r="35" spans="1:7" ht="20.100000000000001" customHeight="1">
      <c r="A35" s="277" t="s">
        <v>25</v>
      </c>
      <c r="B35" s="280" t="s">
        <v>362</v>
      </c>
      <c r="C35" s="281"/>
      <c r="D35" s="282"/>
      <c r="E35" s="277" t="s">
        <v>26</v>
      </c>
      <c r="F35" s="289"/>
      <c r="G35" s="290"/>
    </row>
    <row r="36" spans="1:7" ht="20.100000000000001" customHeight="1">
      <c r="A36" s="278"/>
      <c r="B36" s="283" t="s">
        <v>363</v>
      </c>
      <c r="C36" s="284"/>
      <c r="D36" s="285"/>
      <c r="E36" s="278"/>
      <c r="F36" s="291"/>
      <c r="G36" s="292"/>
    </row>
    <row r="37" spans="1:7" ht="20.100000000000001" customHeight="1">
      <c r="A37" s="278"/>
      <c r="B37" s="283"/>
      <c r="C37" s="284"/>
      <c r="D37" s="285"/>
      <c r="E37" s="278"/>
      <c r="F37" s="291"/>
      <c r="G37" s="292"/>
    </row>
    <row r="38" spans="1:7" ht="20.100000000000001" customHeight="1">
      <c r="A38" s="278"/>
      <c r="B38" s="283"/>
      <c r="C38" s="284"/>
      <c r="D38" s="285"/>
      <c r="E38" s="278"/>
      <c r="F38" s="291"/>
      <c r="G38" s="292"/>
    </row>
    <row r="39" spans="1:7" ht="20.100000000000001" customHeight="1">
      <c r="A39" s="278"/>
      <c r="B39" s="283"/>
      <c r="C39" s="284"/>
      <c r="D39" s="285"/>
      <c r="E39" s="278"/>
      <c r="F39" s="291"/>
      <c r="G39" s="292"/>
    </row>
    <row r="40" spans="1:7" ht="20.100000000000001" customHeight="1">
      <c r="A40" s="279"/>
      <c r="B40" s="286"/>
      <c r="C40" s="287"/>
      <c r="D40" s="288"/>
      <c r="E40" s="279"/>
      <c r="F40" s="293"/>
      <c r="G40" s="294"/>
    </row>
    <row r="41" spans="1:7" ht="24" customHeight="1">
      <c r="A41" s="259" t="s">
        <v>29</v>
      </c>
      <c r="B41" s="260"/>
      <c r="C41" s="21" t="s">
        <v>30</v>
      </c>
      <c r="D41" s="22">
        <f>B43+E43</f>
        <v>0</v>
      </c>
      <c r="E41" s="23"/>
      <c r="F41" s="23"/>
      <c r="G41" s="23"/>
    </row>
    <row r="42" spans="1:7" ht="27" customHeight="1">
      <c r="A42" s="261" t="s">
        <v>25</v>
      </c>
      <c r="B42" s="24" t="s">
        <v>31</v>
      </c>
      <c r="C42" s="24" t="s">
        <v>32</v>
      </c>
      <c r="D42" s="264" t="s">
        <v>26</v>
      </c>
      <c r="E42" s="24" t="s">
        <v>31</v>
      </c>
      <c r="F42" s="267" t="s">
        <v>32</v>
      </c>
      <c r="G42" s="268"/>
    </row>
    <row r="43" spans="1:7" ht="15.95" customHeight="1">
      <c r="A43" s="262"/>
      <c r="B43" s="269"/>
      <c r="C43" s="269"/>
      <c r="D43" s="265"/>
      <c r="E43" s="269"/>
      <c r="F43" s="272"/>
      <c r="G43" s="273"/>
    </row>
    <row r="44" spans="1:7" ht="20.100000000000001" customHeight="1">
      <c r="A44" s="262"/>
      <c r="B44" s="270"/>
      <c r="C44" s="270"/>
      <c r="D44" s="265"/>
      <c r="E44" s="270"/>
      <c r="F44" s="378"/>
      <c r="G44" s="379"/>
    </row>
    <row r="45" spans="1:7" ht="18" customHeight="1">
      <c r="A45" s="263"/>
      <c r="B45" s="271"/>
      <c r="C45" s="271"/>
      <c r="D45" s="266"/>
      <c r="E45" s="271"/>
      <c r="F45" s="380"/>
      <c r="G45" s="381"/>
    </row>
    <row r="46" spans="1:7" ht="24" customHeight="1">
      <c r="A46" s="255" t="s">
        <v>33</v>
      </c>
      <c r="B46" s="255"/>
      <c r="C46" s="255"/>
      <c r="D46" s="255"/>
      <c r="E46" s="255"/>
      <c r="F46" s="255"/>
      <c r="G46" s="255"/>
    </row>
    <row r="47" spans="1:7" ht="54.95" customHeight="1">
      <c r="A47" s="256"/>
      <c r="B47" s="257"/>
      <c r="C47" s="257"/>
      <c r="D47" s="257"/>
      <c r="E47" s="257"/>
      <c r="F47" s="257"/>
      <c r="G47" s="25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59">
    <mergeCell ref="B7:C7"/>
    <mergeCell ref="B8:C8"/>
    <mergeCell ref="A1:G1"/>
    <mergeCell ref="B2:C2"/>
    <mergeCell ref="A3:C3"/>
    <mergeCell ref="D3:D6"/>
    <mergeCell ref="B4:C4"/>
    <mergeCell ref="B5:C5"/>
    <mergeCell ref="B6:C6"/>
    <mergeCell ref="A16:A19"/>
    <mergeCell ref="E16:G16"/>
    <mergeCell ref="E17:G17"/>
    <mergeCell ref="E18:G18"/>
    <mergeCell ref="E19:G19"/>
    <mergeCell ref="A9:C9"/>
    <mergeCell ref="A10:A13"/>
    <mergeCell ref="D10:D13"/>
    <mergeCell ref="A14:G14"/>
    <mergeCell ref="E15:G15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B27:C27"/>
    <mergeCell ref="B28:C28"/>
    <mergeCell ref="B29:C29"/>
    <mergeCell ref="B30:C30"/>
    <mergeCell ref="A31:G31"/>
    <mergeCell ref="A32:A33"/>
    <mergeCell ref="B32:C32"/>
    <mergeCell ref="D32:D33"/>
    <mergeCell ref="E32:G33"/>
    <mergeCell ref="B33:C33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"/>
  <sheetViews>
    <sheetView topLeftCell="A13" zoomScaleNormal="100" zoomScalePageLayoutView="150" workbookViewId="0">
      <selection activeCell="A28" sqref="A28:G2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149" t="s">
        <v>1</v>
      </c>
      <c r="B2" s="328" t="s">
        <v>378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149" t="s">
        <v>6</v>
      </c>
      <c r="F3" s="4" t="s">
        <v>7</v>
      </c>
      <c r="G3" s="149" t="s">
        <v>8</v>
      </c>
      <c r="H3" s="5"/>
    </row>
    <row r="4" spans="1:8" ht="18.95" customHeight="1">
      <c r="A4" s="149" t="s">
        <v>9</v>
      </c>
      <c r="B4" s="332">
        <v>990500</v>
      </c>
      <c r="C4" s="333"/>
      <c r="D4" s="331"/>
      <c r="E4" s="6" t="s">
        <v>37</v>
      </c>
      <c r="F4" s="7">
        <v>10</v>
      </c>
      <c r="G4" s="42" t="s">
        <v>371</v>
      </c>
    </row>
    <row r="5" spans="1:8" ht="23.1" customHeight="1">
      <c r="A5" s="149" t="s">
        <v>10</v>
      </c>
      <c r="B5" s="325">
        <f>B6-B4</f>
        <v>1377180</v>
      </c>
      <c r="C5" s="326"/>
      <c r="D5" s="331"/>
      <c r="E5" s="6" t="s">
        <v>38</v>
      </c>
      <c r="F5" s="7">
        <v>10</v>
      </c>
      <c r="G5" s="42" t="s">
        <v>372</v>
      </c>
    </row>
    <row r="6" spans="1:8" ht="21.95" customHeight="1">
      <c r="A6" s="149" t="s">
        <v>11</v>
      </c>
      <c r="B6" s="325">
        <f>2168000+199680</f>
        <v>2367680</v>
      </c>
      <c r="C6" s="326"/>
      <c r="D6" s="331"/>
      <c r="E6" s="6" t="s">
        <v>39</v>
      </c>
      <c r="F6" s="7">
        <v>25</v>
      </c>
      <c r="G6" s="42" t="s">
        <v>373</v>
      </c>
    </row>
    <row r="7" spans="1:8" ht="20.25" customHeight="1">
      <c r="A7" s="34" t="s">
        <v>41</v>
      </c>
      <c r="B7" s="352">
        <f>'0815'!B7:C7+'0816'!B6:C6</f>
        <v>39769130</v>
      </c>
      <c r="C7" s="353"/>
      <c r="D7" s="32"/>
      <c r="E7" s="33"/>
      <c r="F7" s="31"/>
      <c r="G7" s="30"/>
    </row>
    <row r="8" spans="1:8" ht="25.5" customHeight="1">
      <c r="A8" s="153" t="s">
        <v>40</v>
      </c>
      <c r="B8" s="427">
        <v>75000000</v>
      </c>
      <c r="C8" s="428"/>
      <c r="D8" s="32"/>
      <c r="E8" s="31"/>
      <c r="F8" s="31"/>
      <c r="G8" s="30"/>
    </row>
    <row r="9" spans="1:8" ht="27.95" customHeight="1">
      <c r="A9" s="313" t="s">
        <v>12</v>
      </c>
      <c r="B9" s="276"/>
      <c r="C9" s="314"/>
      <c r="D9" s="152"/>
      <c r="E9" s="150"/>
      <c r="F9" s="150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154" t="s">
        <v>398</v>
      </c>
      <c r="C11" s="154">
        <v>7</v>
      </c>
      <c r="D11" s="318"/>
      <c r="E11" s="15"/>
      <c r="F11" s="151"/>
      <c r="G11" s="13"/>
    </row>
    <row r="12" spans="1:8" ht="18" customHeight="1">
      <c r="A12" s="316"/>
      <c r="B12" s="154" t="s">
        <v>396</v>
      </c>
      <c r="C12" s="154">
        <v>4</v>
      </c>
      <c r="D12" s="318"/>
      <c r="E12" s="15"/>
      <c r="F12" s="151"/>
      <c r="G12" s="13"/>
    </row>
    <row r="13" spans="1:8" ht="17.100000000000001" customHeight="1">
      <c r="A13" s="316"/>
      <c r="B13" s="154" t="s">
        <v>397</v>
      </c>
      <c r="C13" s="154">
        <v>4</v>
      </c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8.95" customHeight="1">
      <c r="A16" s="278"/>
      <c r="B16" s="35">
        <v>0.5</v>
      </c>
      <c r="C16" s="151" t="s">
        <v>379</v>
      </c>
      <c r="D16" s="151">
        <v>6</v>
      </c>
      <c r="E16" s="309"/>
      <c r="F16" s="310"/>
      <c r="G16" s="311"/>
    </row>
    <row r="17" spans="1:7" ht="18.95" customHeight="1">
      <c r="A17" s="278"/>
      <c r="B17" s="35">
        <v>0.5</v>
      </c>
      <c r="C17" s="151" t="s">
        <v>380</v>
      </c>
      <c r="D17" s="151">
        <v>4</v>
      </c>
      <c r="E17" s="309"/>
      <c r="F17" s="310"/>
      <c r="G17" s="311"/>
    </row>
    <row r="18" spans="1:7" ht="18.95" customHeight="1">
      <c r="A18" s="278"/>
      <c r="B18" s="35">
        <v>0.5</v>
      </c>
      <c r="C18" s="151" t="s">
        <v>381</v>
      </c>
      <c r="D18" s="151">
        <v>4</v>
      </c>
      <c r="E18" s="309"/>
      <c r="F18" s="310"/>
      <c r="G18" s="311"/>
    </row>
    <row r="19" spans="1:7" ht="18.95" customHeight="1">
      <c r="A19" s="279"/>
      <c r="B19" s="35">
        <v>0.1875</v>
      </c>
      <c r="C19" s="151" t="s">
        <v>382</v>
      </c>
      <c r="D19" s="151">
        <v>10</v>
      </c>
      <c r="E19" s="309" t="s">
        <v>392</v>
      </c>
      <c r="F19" s="310"/>
      <c r="G19" s="311"/>
    </row>
    <row r="20" spans="1:7" ht="20.100000000000001" customHeight="1">
      <c r="A20" s="297" t="s">
        <v>23</v>
      </c>
      <c r="B20" s="35">
        <v>0.25</v>
      </c>
      <c r="C20" s="151" t="s">
        <v>383</v>
      </c>
      <c r="D20" s="151">
        <v>2</v>
      </c>
      <c r="E20" s="312"/>
      <c r="F20" s="312"/>
      <c r="G20" s="312"/>
    </row>
    <row r="21" spans="1:7" ht="20.100000000000001" customHeight="1">
      <c r="A21" s="297"/>
      <c r="B21" s="35">
        <v>0.25</v>
      </c>
      <c r="C21" s="151" t="s">
        <v>384</v>
      </c>
      <c r="D21" s="151">
        <v>2</v>
      </c>
      <c r="E21" s="309"/>
      <c r="F21" s="310"/>
      <c r="G21" s="311"/>
    </row>
    <row r="22" spans="1:7" ht="20.100000000000001" customHeight="1">
      <c r="A22" s="297"/>
      <c r="B22" s="35">
        <v>0.25</v>
      </c>
      <c r="C22" s="151" t="s">
        <v>385</v>
      </c>
      <c r="D22" s="151">
        <v>2</v>
      </c>
      <c r="E22" s="309"/>
      <c r="F22" s="310"/>
      <c r="G22" s="311"/>
    </row>
    <row r="23" spans="1:7" ht="21" customHeight="1">
      <c r="A23" s="297"/>
      <c r="B23" s="35">
        <v>0.25</v>
      </c>
      <c r="C23" s="151" t="s">
        <v>386</v>
      </c>
      <c r="D23" s="151">
        <v>2</v>
      </c>
      <c r="E23" s="312"/>
      <c r="F23" s="312"/>
      <c r="G23" s="312"/>
    </row>
    <row r="24" spans="1:7" ht="18.95" customHeight="1">
      <c r="A24" s="297"/>
      <c r="B24" s="35">
        <v>0.27083333333333331</v>
      </c>
      <c r="C24" s="151" t="s">
        <v>387</v>
      </c>
      <c r="D24" s="151">
        <v>2</v>
      </c>
      <c r="E24" s="312"/>
      <c r="F24" s="312"/>
      <c r="G24" s="312"/>
    </row>
    <row r="25" spans="1:7" ht="18.95" customHeight="1">
      <c r="A25" s="297"/>
      <c r="B25" s="35">
        <v>0.29166666666666669</v>
      </c>
      <c r="C25" s="151" t="s">
        <v>388</v>
      </c>
      <c r="D25" s="151">
        <v>2</v>
      </c>
      <c r="E25" s="312"/>
      <c r="F25" s="312"/>
      <c r="G25" s="312"/>
    </row>
    <row r="26" spans="1:7" ht="18.95" customHeight="1">
      <c r="A26" s="297"/>
      <c r="B26" s="35">
        <v>0.3125</v>
      </c>
      <c r="C26" s="151" t="s">
        <v>389</v>
      </c>
      <c r="D26" s="151">
        <v>2</v>
      </c>
      <c r="E26" s="309"/>
      <c r="F26" s="310"/>
      <c r="G26" s="311"/>
    </row>
    <row r="27" spans="1:7" ht="21.95" customHeight="1">
      <c r="A27" s="297"/>
      <c r="B27" s="35">
        <v>0.39583333333333331</v>
      </c>
      <c r="C27" s="151" t="s">
        <v>390</v>
      </c>
      <c r="D27" s="151" t="s">
        <v>391</v>
      </c>
      <c r="E27" s="312"/>
      <c r="F27" s="312"/>
      <c r="G27" s="312"/>
    </row>
    <row r="28" spans="1:7" ht="26.1" customHeight="1">
      <c r="A28" s="276" t="s">
        <v>24</v>
      </c>
      <c r="B28" s="276"/>
      <c r="C28" s="276"/>
      <c r="D28" s="276"/>
      <c r="E28" s="276"/>
      <c r="F28" s="276"/>
      <c r="G28" s="276"/>
    </row>
    <row r="29" spans="1:7" ht="18.95" customHeight="1">
      <c r="A29" s="297" t="s">
        <v>25</v>
      </c>
      <c r="B29" s="280" t="s">
        <v>393</v>
      </c>
      <c r="C29" s="282"/>
      <c r="D29" s="297" t="s">
        <v>26</v>
      </c>
      <c r="E29" s="431" t="s">
        <v>399</v>
      </c>
      <c r="F29" s="432"/>
      <c r="G29" s="433"/>
    </row>
    <row r="30" spans="1:7" ht="18" customHeight="1">
      <c r="A30" s="297"/>
      <c r="B30" s="298" t="s">
        <v>394</v>
      </c>
      <c r="C30" s="299"/>
      <c r="D30" s="297"/>
      <c r="E30" s="382" t="s">
        <v>401</v>
      </c>
      <c r="F30" s="383"/>
      <c r="G30" s="384"/>
    </row>
    <row r="31" spans="1:7" ht="18" customHeight="1">
      <c r="A31" s="297"/>
      <c r="B31" s="298" t="s">
        <v>395</v>
      </c>
      <c r="C31" s="299"/>
      <c r="D31" s="297"/>
      <c r="E31" s="382" t="s">
        <v>400</v>
      </c>
      <c r="F31" s="383"/>
      <c r="G31" s="384"/>
    </row>
    <row r="32" spans="1:7" ht="18" customHeight="1">
      <c r="A32" s="297"/>
      <c r="B32" s="298"/>
      <c r="C32" s="299"/>
      <c r="D32" s="297"/>
      <c r="E32" s="382" t="s">
        <v>402</v>
      </c>
      <c r="F32" s="383"/>
      <c r="G32" s="384"/>
    </row>
    <row r="33" spans="1:7" ht="18.95" customHeight="1">
      <c r="A33" s="297"/>
      <c r="B33" s="300"/>
      <c r="C33" s="301"/>
      <c r="D33" s="297"/>
      <c r="E33" s="155"/>
      <c r="F33" s="156"/>
      <c r="G33" s="157"/>
    </row>
    <row r="34" spans="1:7" ht="24" customHeight="1">
      <c r="A34" s="276" t="s">
        <v>27</v>
      </c>
      <c r="B34" s="295"/>
      <c r="C34" s="295"/>
      <c r="D34" s="295"/>
      <c r="E34" s="295"/>
      <c r="F34" s="295"/>
      <c r="G34" s="295"/>
    </row>
    <row r="35" spans="1:7" ht="20.100000000000001" customHeight="1">
      <c r="A35" s="277" t="s">
        <v>25</v>
      </c>
      <c r="B35" s="280" t="s">
        <v>35</v>
      </c>
      <c r="C35" s="282"/>
      <c r="D35" s="277" t="s">
        <v>26</v>
      </c>
      <c r="E35" s="125"/>
      <c r="F35" s="126"/>
      <c r="G35" s="127"/>
    </row>
    <row r="36" spans="1:7" ht="20.100000000000001" customHeight="1">
      <c r="A36" s="279"/>
      <c r="B36" s="286" t="s">
        <v>35</v>
      </c>
      <c r="C36" s="288"/>
      <c r="D36" s="279"/>
      <c r="E36" s="155"/>
      <c r="F36" s="156"/>
      <c r="G36" s="157"/>
    </row>
    <row r="37" spans="1:7" ht="27" customHeight="1">
      <c r="A37" s="276" t="s">
        <v>28</v>
      </c>
      <c r="B37" s="276"/>
      <c r="C37" s="276"/>
      <c r="D37" s="276"/>
      <c r="E37" s="276"/>
      <c r="F37" s="276"/>
      <c r="G37" s="276"/>
    </row>
    <row r="38" spans="1:7" ht="20.100000000000001" customHeight="1">
      <c r="A38" s="277" t="s">
        <v>25</v>
      </c>
      <c r="B38" s="280"/>
      <c r="C38" s="281"/>
      <c r="D38" s="282"/>
      <c r="E38" s="277" t="s">
        <v>26</v>
      </c>
      <c r="F38" s="289"/>
      <c r="G38" s="290"/>
    </row>
    <row r="39" spans="1:7" ht="20.100000000000001" customHeight="1">
      <c r="A39" s="278"/>
      <c r="B39" s="283"/>
      <c r="C39" s="284"/>
      <c r="D39" s="285"/>
      <c r="E39" s="278"/>
      <c r="F39" s="291"/>
      <c r="G39" s="292"/>
    </row>
    <row r="40" spans="1:7" ht="20.100000000000001" customHeight="1">
      <c r="A40" s="278"/>
      <c r="B40" s="283"/>
      <c r="C40" s="284"/>
      <c r="D40" s="285"/>
      <c r="E40" s="278"/>
      <c r="F40" s="291"/>
      <c r="G40" s="292"/>
    </row>
    <row r="41" spans="1:7" ht="20.100000000000001" customHeight="1">
      <c r="A41" s="278"/>
      <c r="B41" s="283"/>
      <c r="C41" s="284"/>
      <c r="D41" s="285"/>
      <c r="E41" s="278"/>
      <c r="F41" s="291"/>
      <c r="G41" s="292"/>
    </row>
    <row r="42" spans="1:7" ht="20.100000000000001" customHeight="1">
      <c r="A42" s="278"/>
      <c r="B42" s="283"/>
      <c r="C42" s="284"/>
      <c r="D42" s="285"/>
      <c r="E42" s="278"/>
      <c r="F42" s="291"/>
      <c r="G42" s="292"/>
    </row>
    <row r="43" spans="1:7" ht="20.100000000000001" customHeight="1">
      <c r="A43" s="279"/>
      <c r="B43" s="286"/>
      <c r="C43" s="287"/>
      <c r="D43" s="288"/>
      <c r="E43" s="279"/>
      <c r="F43" s="293"/>
      <c r="G43" s="294"/>
    </row>
    <row r="44" spans="1:7" ht="24" customHeight="1">
      <c r="A44" s="259" t="s">
        <v>29</v>
      </c>
      <c r="B44" s="260"/>
      <c r="C44" s="21" t="s">
        <v>30</v>
      </c>
      <c r="D44" s="22">
        <f>B46+E46</f>
        <v>0</v>
      </c>
      <c r="E44" s="23"/>
      <c r="F44" s="23"/>
      <c r="G44" s="23"/>
    </row>
    <row r="45" spans="1:7" ht="27" customHeight="1">
      <c r="A45" s="261" t="s">
        <v>25</v>
      </c>
      <c r="B45" s="24" t="s">
        <v>31</v>
      </c>
      <c r="C45" s="24" t="s">
        <v>32</v>
      </c>
      <c r="D45" s="264" t="s">
        <v>26</v>
      </c>
      <c r="E45" s="24" t="s">
        <v>31</v>
      </c>
      <c r="F45" s="267" t="s">
        <v>32</v>
      </c>
      <c r="G45" s="268"/>
    </row>
    <row r="46" spans="1:7" ht="15.95" customHeight="1">
      <c r="A46" s="262"/>
      <c r="B46" s="269"/>
      <c r="C46" s="269"/>
      <c r="D46" s="265"/>
      <c r="E46" s="269"/>
      <c r="F46" s="272"/>
      <c r="G46" s="273"/>
    </row>
    <row r="47" spans="1:7" ht="20.100000000000001" customHeight="1">
      <c r="A47" s="262"/>
      <c r="B47" s="270"/>
      <c r="C47" s="270"/>
      <c r="D47" s="265"/>
      <c r="E47" s="270"/>
      <c r="F47" s="378"/>
      <c r="G47" s="379"/>
    </row>
    <row r="48" spans="1:7" ht="18" customHeight="1">
      <c r="A48" s="263"/>
      <c r="B48" s="271"/>
      <c r="C48" s="271"/>
      <c r="D48" s="266"/>
      <c r="E48" s="271"/>
      <c r="F48" s="380"/>
      <c r="G48" s="381"/>
    </row>
    <row r="49" spans="1:7" ht="24" customHeight="1">
      <c r="A49" s="255" t="s">
        <v>33</v>
      </c>
      <c r="B49" s="255"/>
      <c r="C49" s="255"/>
      <c r="D49" s="255"/>
      <c r="E49" s="255"/>
      <c r="F49" s="255"/>
      <c r="G49" s="255"/>
    </row>
    <row r="50" spans="1:7" ht="54.95" customHeight="1">
      <c r="A50" s="256"/>
      <c r="B50" s="257"/>
      <c r="C50" s="257"/>
      <c r="D50" s="257"/>
      <c r="E50" s="257"/>
      <c r="F50" s="257"/>
      <c r="G50" s="258"/>
    </row>
    <row r="51" spans="1:7" ht="15.95" customHeight="1"/>
    <row r="52" spans="1:7" ht="15" customHeight="1"/>
    <row r="53" spans="1:7" ht="15" customHeight="1"/>
    <row r="54" spans="1:7" ht="15" customHeight="1">
      <c r="C54" t="s">
        <v>5</v>
      </c>
    </row>
    <row r="55" spans="1:7" ht="15" customHeight="1"/>
    <row r="56" spans="1:7" ht="15" customHeight="1"/>
    <row r="57" spans="1:7" ht="15" customHeight="1"/>
  </sheetData>
  <mergeCells count="65">
    <mergeCell ref="B7:C7"/>
    <mergeCell ref="B8:C8"/>
    <mergeCell ref="E29:G29"/>
    <mergeCell ref="E30:G30"/>
    <mergeCell ref="E31:G31"/>
    <mergeCell ref="A9:C9"/>
    <mergeCell ref="A10:A13"/>
    <mergeCell ref="D10:D13"/>
    <mergeCell ref="A14:G14"/>
    <mergeCell ref="E15:G15"/>
    <mergeCell ref="A20:A27"/>
    <mergeCell ref="E20:G20"/>
    <mergeCell ref="E23:G23"/>
    <mergeCell ref="E24:G24"/>
    <mergeCell ref="E25:G25"/>
    <mergeCell ref="E27:G27"/>
    <mergeCell ref="A1:G1"/>
    <mergeCell ref="B2:C2"/>
    <mergeCell ref="A3:C3"/>
    <mergeCell ref="D3:D6"/>
    <mergeCell ref="B4:C4"/>
    <mergeCell ref="B5:C5"/>
    <mergeCell ref="B6:C6"/>
    <mergeCell ref="A16:A19"/>
    <mergeCell ref="E16:G16"/>
    <mergeCell ref="E17:G17"/>
    <mergeCell ref="E18:G18"/>
    <mergeCell ref="E19:G19"/>
    <mergeCell ref="A28:G28"/>
    <mergeCell ref="A29:A33"/>
    <mergeCell ref="B29:C29"/>
    <mergeCell ref="D29:D33"/>
    <mergeCell ref="B30:C30"/>
    <mergeCell ref="B31:C31"/>
    <mergeCell ref="B32:C32"/>
    <mergeCell ref="B33:C33"/>
    <mergeCell ref="E32:G32"/>
    <mergeCell ref="A34:G34"/>
    <mergeCell ref="A35:A36"/>
    <mergeCell ref="B35:C35"/>
    <mergeCell ref="D35:D36"/>
    <mergeCell ref="B36:C36"/>
    <mergeCell ref="E38:E43"/>
    <mergeCell ref="F38:G43"/>
    <mergeCell ref="B39:D39"/>
    <mergeCell ref="B40:D40"/>
    <mergeCell ref="B41:D41"/>
    <mergeCell ref="B42:D42"/>
    <mergeCell ref="B43:D43"/>
    <mergeCell ref="A49:G49"/>
    <mergeCell ref="A50:G50"/>
    <mergeCell ref="E21:G21"/>
    <mergeCell ref="E22:G22"/>
    <mergeCell ref="E26:G26"/>
    <mergeCell ref="A44:B44"/>
    <mergeCell ref="A45:A48"/>
    <mergeCell ref="D45:D48"/>
    <mergeCell ref="F45:G45"/>
    <mergeCell ref="B46:B48"/>
    <mergeCell ref="C46:C48"/>
    <mergeCell ref="E46:E48"/>
    <mergeCell ref="F46:G48"/>
    <mergeCell ref="A37:G37"/>
    <mergeCell ref="A38:A43"/>
    <mergeCell ref="B38:D38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10" zoomScaleNormal="100" zoomScalePageLayoutView="150" workbookViewId="0">
      <selection activeCell="E4" sqref="E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158" t="s">
        <v>1</v>
      </c>
      <c r="B2" s="328" t="s">
        <v>403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158" t="s">
        <v>6</v>
      </c>
      <c r="F3" s="4" t="s">
        <v>7</v>
      </c>
      <c r="G3" s="158" t="s">
        <v>8</v>
      </c>
      <c r="H3" s="5"/>
    </row>
    <row r="4" spans="1:8" ht="18.95" customHeight="1">
      <c r="A4" s="158" t="s">
        <v>9</v>
      </c>
      <c r="B4" s="332">
        <v>140500</v>
      </c>
      <c r="C4" s="333"/>
      <c r="D4" s="331"/>
      <c r="E4" s="6" t="s">
        <v>37</v>
      </c>
      <c r="F4" s="7">
        <v>10</v>
      </c>
      <c r="G4" s="42" t="s">
        <v>416</v>
      </c>
    </row>
    <row r="5" spans="1:8" ht="23.1" customHeight="1">
      <c r="A5" s="158" t="s">
        <v>10</v>
      </c>
      <c r="B5" s="325">
        <f>B6-B4</f>
        <v>1304200</v>
      </c>
      <c r="C5" s="326"/>
      <c r="D5" s="331"/>
      <c r="E5" s="6" t="s">
        <v>38</v>
      </c>
      <c r="F5" s="7">
        <v>10</v>
      </c>
      <c r="G5" s="42" t="s">
        <v>417</v>
      </c>
    </row>
    <row r="6" spans="1:8" ht="21.95" customHeight="1">
      <c r="A6" s="158" t="s">
        <v>11</v>
      </c>
      <c r="B6" s="325">
        <v>1444700</v>
      </c>
      <c r="C6" s="326"/>
      <c r="D6" s="331"/>
      <c r="E6" s="6" t="s">
        <v>39</v>
      </c>
      <c r="F6" s="7">
        <v>25</v>
      </c>
      <c r="G6" s="42" t="s">
        <v>418</v>
      </c>
    </row>
    <row r="7" spans="1:8" ht="20.25" customHeight="1">
      <c r="A7" s="34" t="s">
        <v>41</v>
      </c>
      <c r="B7" s="352">
        <f>'0816'!B7:C7+'0817'!B6:C6</f>
        <v>41213830</v>
      </c>
      <c r="C7" s="353"/>
      <c r="D7" s="32"/>
      <c r="E7" s="33"/>
      <c r="F7" s="31"/>
      <c r="G7" s="30"/>
    </row>
    <row r="8" spans="1:8" ht="25.5" customHeight="1">
      <c r="A8" s="162" t="s">
        <v>40</v>
      </c>
      <c r="B8" s="427">
        <v>75000000</v>
      </c>
      <c r="C8" s="428"/>
      <c r="D8" s="32"/>
      <c r="E8" s="31"/>
      <c r="F8" s="31"/>
      <c r="G8" s="30"/>
    </row>
    <row r="9" spans="1:8" ht="27.95" customHeight="1">
      <c r="A9" s="313" t="s">
        <v>12</v>
      </c>
      <c r="B9" s="276"/>
      <c r="C9" s="314"/>
      <c r="D9" s="161"/>
      <c r="E9" s="159"/>
      <c r="F9" s="159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168" t="s">
        <v>415</v>
      </c>
      <c r="C11" s="168">
        <v>5</v>
      </c>
      <c r="D11" s="318"/>
      <c r="E11" s="15"/>
      <c r="F11" s="160"/>
      <c r="G11" s="13"/>
    </row>
    <row r="12" spans="1:8" ht="18" customHeight="1">
      <c r="A12" s="316"/>
      <c r="B12" s="163" t="s">
        <v>413</v>
      </c>
      <c r="C12" s="163">
        <v>4</v>
      </c>
      <c r="D12" s="318"/>
      <c r="E12" s="15"/>
      <c r="F12" s="160"/>
      <c r="G12" s="13"/>
    </row>
    <row r="13" spans="1:8" ht="17.100000000000001" customHeight="1">
      <c r="A13" s="316"/>
      <c r="B13" s="163" t="s">
        <v>414</v>
      </c>
      <c r="C13" s="163">
        <v>4</v>
      </c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8.95" customHeight="1">
      <c r="A16" s="278"/>
      <c r="B16" s="35"/>
      <c r="C16" s="160"/>
      <c r="D16" s="160"/>
      <c r="E16" s="309"/>
      <c r="F16" s="310"/>
      <c r="G16" s="311"/>
    </row>
    <row r="17" spans="1:7" ht="18.95" customHeight="1">
      <c r="A17" s="278"/>
      <c r="B17" s="35"/>
      <c r="C17" s="160"/>
      <c r="D17" s="160"/>
      <c r="E17" s="309"/>
      <c r="F17" s="310"/>
      <c r="G17" s="311"/>
    </row>
    <row r="18" spans="1:7" ht="18.95" customHeight="1">
      <c r="A18" s="278"/>
      <c r="B18" s="35"/>
      <c r="C18" s="160"/>
      <c r="D18" s="160"/>
      <c r="E18" s="309"/>
      <c r="F18" s="310"/>
      <c r="G18" s="311"/>
    </row>
    <row r="19" spans="1:7" ht="18.95" customHeight="1">
      <c r="A19" s="279"/>
      <c r="B19" s="35"/>
      <c r="C19" s="160"/>
      <c r="D19" s="160"/>
      <c r="E19" s="309"/>
      <c r="F19" s="310"/>
      <c r="G19" s="311"/>
    </row>
    <row r="20" spans="1:7" ht="20.100000000000001" customHeight="1">
      <c r="A20" s="297" t="s">
        <v>23</v>
      </c>
      <c r="B20" s="35">
        <v>0.25</v>
      </c>
      <c r="C20" s="160" t="s">
        <v>404</v>
      </c>
      <c r="D20" s="160">
        <v>4</v>
      </c>
      <c r="E20" s="312"/>
      <c r="F20" s="312"/>
      <c r="G20" s="312"/>
    </row>
    <row r="21" spans="1:7" ht="21" customHeight="1">
      <c r="A21" s="297"/>
      <c r="B21" s="35">
        <v>0.25</v>
      </c>
      <c r="C21" s="160" t="s">
        <v>405</v>
      </c>
      <c r="D21" s="160">
        <v>2</v>
      </c>
      <c r="E21" s="312"/>
      <c r="F21" s="312"/>
      <c r="G21" s="312"/>
    </row>
    <row r="22" spans="1:7" ht="18.95" customHeight="1">
      <c r="A22" s="297"/>
      <c r="B22" s="35">
        <v>0.27083333333333331</v>
      </c>
      <c r="C22" s="160" t="s">
        <v>406</v>
      </c>
      <c r="D22" s="160">
        <v>6</v>
      </c>
      <c r="E22" s="312"/>
      <c r="F22" s="312"/>
      <c r="G22" s="312"/>
    </row>
    <row r="23" spans="1:7" ht="18.95" customHeight="1">
      <c r="A23" s="297"/>
      <c r="B23" s="35">
        <v>0.29166666666666669</v>
      </c>
      <c r="C23" s="160" t="s">
        <v>407</v>
      </c>
      <c r="D23" s="160" t="s">
        <v>408</v>
      </c>
      <c r="E23" s="312"/>
      <c r="F23" s="312"/>
      <c r="G23" s="312"/>
    </row>
    <row r="24" spans="1:7" ht="21.95" customHeight="1">
      <c r="A24" s="297"/>
      <c r="B24" s="160"/>
      <c r="C24" s="160"/>
      <c r="D24" s="160"/>
      <c r="E24" s="312"/>
      <c r="F24" s="312"/>
      <c r="G24" s="312"/>
    </row>
    <row r="25" spans="1:7" ht="26.1" customHeight="1">
      <c r="A25" s="276" t="s">
        <v>24</v>
      </c>
      <c r="B25" s="276"/>
      <c r="C25" s="276"/>
      <c r="D25" s="276"/>
      <c r="E25" s="276"/>
      <c r="F25" s="276"/>
      <c r="G25" s="276"/>
    </row>
    <row r="26" spans="1:7" ht="18.95" customHeight="1">
      <c r="A26" s="297" t="s">
        <v>25</v>
      </c>
      <c r="B26" s="280" t="s">
        <v>409</v>
      </c>
      <c r="C26" s="282"/>
      <c r="D26" s="297" t="s">
        <v>26</v>
      </c>
      <c r="E26" s="363" t="s">
        <v>419</v>
      </c>
      <c r="F26" s="393"/>
      <c r="G26" s="394"/>
    </row>
    <row r="27" spans="1:7" ht="18" customHeight="1">
      <c r="A27" s="297"/>
      <c r="B27" s="298" t="s">
        <v>410</v>
      </c>
      <c r="C27" s="299"/>
      <c r="D27" s="297"/>
      <c r="E27" s="395"/>
      <c r="F27" s="396"/>
      <c r="G27" s="397"/>
    </row>
    <row r="28" spans="1:7" ht="18" customHeight="1">
      <c r="A28" s="297"/>
      <c r="B28" s="298"/>
      <c r="C28" s="299"/>
      <c r="D28" s="297"/>
      <c r="E28" s="395"/>
      <c r="F28" s="396"/>
      <c r="G28" s="397"/>
    </row>
    <row r="29" spans="1:7" ht="18" customHeight="1">
      <c r="A29" s="297"/>
      <c r="B29" s="298"/>
      <c r="C29" s="299"/>
      <c r="D29" s="297"/>
      <c r="E29" s="395"/>
      <c r="F29" s="396"/>
      <c r="G29" s="397"/>
    </row>
    <row r="30" spans="1:7" ht="18.95" customHeight="1">
      <c r="A30" s="297"/>
      <c r="B30" s="300"/>
      <c r="C30" s="301"/>
      <c r="D30" s="297"/>
      <c r="E30" s="398"/>
      <c r="F30" s="399"/>
      <c r="G30" s="400"/>
    </row>
    <row r="31" spans="1:7" ht="24" customHeight="1">
      <c r="A31" s="276" t="s">
        <v>27</v>
      </c>
      <c r="B31" s="295"/>
      <c r="C31" s="295"/>
      <c r="D31" s="295"/>
      <c r="E31" s="295"/>
      <c r="F31" s="295"/>
      <c r="G31" s="295"/>
    </row>
    <row r="32" spans="1:7" ht="20.100000000000001" customHeight="1">
      <c r="A32" s="277" t="s">
        <v>25</v>
      </c>
      <c r="B32" s="280" t="s">
        <v>35</v>
      </c>
      <c r="C32" s="282"/>
      <c r="D32" s="277" t="s">
        <v>26</v>
      </c>
      <c r="E32" s="385" t="s">
        <v>420</v>
      </c>
      <c r="F32" s="330"/>
      <c r="G32" s="386"/>
    </row>
    <row r="33" spans="1:7" ht="20.100000000000001" customHeight="1">
      <c r="A33" s="279"/>
      <c r="B33" s="286" t="s">
        <v>35</v>
      </c>
      <c r="C33" s="288"/>
      <c r="D33" s="279"/>
      <c r="E33" s="389"/>
      <c r="F33" s="423"/>
      <c r="G33" s="390"/>
    </row>
    <row r="34" spans="1:7" ht="27" customHeight="1">
      <c r="A34" s="276" t="s">
        <v>28</v>
      </c>
      <c r="B34" s="276"/>
      <c r="C34" s="276"/>
      <c r="D34" s="276"/>
      <c r="E34" s="276"/>
      <c r="F34" s="276"/>
      <c r="G34" s="276"/>
    </row>
    <row r="35" spans="1:7" ht="20.100000000000001" customHeight="1">
      <c r="A35" s="277" t="s">
        <v>25</v>
      </c>
      <c r="B35" s="280" t="s">
        <v>411</v>
      </c>
      <c r="C35" s="281"/>
      <c r="D35" s="282"/>
      <c r="E35" s="277" t="s">
        <v>26</v>
      </c>
      <c r="F35" s="289"/>
      <c r="G35" s="290"/>
    </row>
    <row r="36" spans="1:7" ht="20.100000000000001" customHeight="1">
      <c r="A36" s="278"/>
      <c r="B36" s="283" t="s">
        <v>412</v>
      </c>
      <c r="C36" s="284"/>
      <c r="D36" s="285"/>
      <c r="E36" s="278"/>
      <c r="F36" s="291"/>
      <c r="G36" s="292"/>
    </row>
    <row r="37" spans="1:7" ht="20.100000000000001" customHeight="1">
      <c r="A37" s="278"/>
      <c r="B37" s="283"/>
      <c r="C37" s="284"/>
      <c r="D37" s="285"/>
      <c r="E37" s="278"/>
      <c r="F37" s="291"/>
      <c r="G37" s="292"/>
    </row>
    <row r="38" spans="1:7" ht="20.100000000000001" customHeight="1">
      <c r="A38" s="278"/>
      <c r="B38" s="283"/>
      <c r="C38" s="284"/>
      <c r="D38" s="285"/>
      <c r="E38" s="278"/>
      <c r="F38" s="291"/>
      <c r="G38" s="292"/>
    </row>
    <row r="39" spans="1:7" ht="20.100000000000001" customHeight="1">
      <c r="A39" s="278"/>
      <c r="B39" s="283"/>
      <c r="C39" s="284"/>
      <c r="D39" s="285"/>
      <c r="E39" s="278"/>
      <c r="F39" s="291"/>
      <c r="G39" s="292"/>
    </row>
    <row r="40" spans="1:7" ht="20.100000000000001" customHeight="1">
      <c r="A40" s="279"/>
      <c r="B40" s="286"/>
      <c r="C40" s="287"/>
      <c r="D40" s="288"/>
      <c r="E40" s="279"/>
      <c r="F40" s="293"/>
      <c r="G40" s="294"/>
    </row>
    <row r="41" spans="1:7" ht="24" customHeight="1">
      <c r="A41" s="259" t="s">
        <v>29</v>
      </c>
      <c r="B41" s="260"/>
      <c r="C41" s="21" t="s">
        <v>30</v>
      </c>
      <c r="D41" s="22">
        <f>B43+E43</f>
        <v>0</v>
      </c>
      <c r="E41" s="23"/>
      <c r="F41" s="23"/>
      <c r="G41" s="23"/>
    </row>
    <row r="42" spans="1:7" ht="27" customHeight="1">
      <c r="A42" s="261" t="s">
        <v>25</v>
      </c>
      <c r="B42" s="24" t="s">
        <v>31</v>
      </c>
      <c r="C42" s="24" t="s">
        <v>32</v>
      </c>
      <c r="D42" s="264" t="s">
        <v>26</v>
      </c>
      <c r="E42" s="24" t="s">
        <v>31</v>
      </c>
      <c r="F42" s="267" t="s">
        <v>32</v>
      </c>
      <c r="G42" s="268"/>
    </row>
    <row r="43" spans="1:7" ht="15.95" customHeight="1">
      <c r="A43" s="262"/>
      <c r="B43" s="269"/>
      <c r="C43" s="269"/>
      <c r="D43" s="265"/>
      <c r="E43" s="269"/>
      <c r="F43" s="272"/>
      <c r="G43" s="273"/>
    </row>
    <row r="44" spans="1:7" ht="20.100000000000001" customHeight="1">
      <c r="A44" s="262"/>
      <c r="B44" s="270"/>
      <c r="C44" s="270"/>
      <c r="D44" s="265"/>
      <c r="E44" s="270"/>
      <c r="F44" s="378"/>
      <c r="G44" s="379"/>
    </row>
    <row r="45" spans="1:7" ht="18" customHeight="1">
      <c r="A45" s="263"/>
      <c r="B45" s="271"/>
      <c r="C45" s="271"/>
      <c r="D45" s="266"/>
      <c r="E45" s="271"/>
      <c r="F45" s="380"/>
      <c r="G45" s="381"/>
    </row>
    <row r="46" spans="1:7" ht="24" customHeight="1">
      <c r="A46" s="255" t="s">
        <v>33</v>
      </c>
      <c r="B46" s="255"/>
      <c r="C46" s="255"/>
      <c r="D46" s="255"/>
      <c r="E46" s="255"/>
      <c r="F46" s="255"/>
      <c r="G46" s="255"/>
    </row>
    <row r="47" spans="1:7" ht="54.95" customHeight="1">
      <c r="A47" s="256"/>
      <c r="B47" s="257"/>
      <c r="C47" s="257"/>
      <c r="D47" s="257"/>
      <c r="E47" s="257"/>
      <c r="F47" s="257"/>
      <c r="G47" s="25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0">
    <mergeCell ref="B7:C7"/>
    <mergeCell ref="B8:C8"/>
    <mergeCell ref="A1:G1"/>
    <mergeCell ref="B2:C2"/>
    <mergeCell ref="A3:C3"/>
    <mergeCell ref="D3:D6"/>
    <mergeCell ref="B4:C4"/>
    <mergeCell ref="B5:C5"/>
    <mergeCell ref="B6:C6"/>
    <mergeCell ref="A16:A19"/>
    <mergeCell ref="E16:G16"/>
    <mergeCell ref="E17:G17"/>
    <mergeCell ref="E18:G18"/>
    <mergeCell ref="E19:G19"/>
    <mergeCell ref="A9:C9"/>
    <mergeCell ref="A10:A13"/>
    <mergeCell ref="D10:D13"/>
    <mergeCell ref="A14:G14"/>
    <mergeCell ref="E15:G15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30"/>
    <mergeCell ref="B27:C27"/>
    <mergeCell ref="B28:C28"/>
    <mergeCell ref="B29:C29"/>
    <mergeCell ref="B30:C30"/>
    <mergeCell ref="A31:G31"/>
    <mergeCell ref="A32:A33"/>
    <mergeCell ref="B32:C32"/>
    <mergeCell ref="D32:D33"/>
    <mergeCell ref="E32:G33"/>
    <mergeCell ref="B33:C33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22" zoomScaleNormal="100" zoomScalePageLayoutView="150" workbookViewId="0">
      <selection activeCell="G4" sqref="G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164" t="s">
        <v>1</v>
      </c>
      <c r="B2" s="328" t="s">
        <v>421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164" t="s">
        <v>6</v>
      </c>
      <c r="F3" s="4" t="s">
        <v>7</v>
      </c>
      <c r="G3" s="164" t="s">
        <v>8</v>
      </c>
      <c r="H3" s="5"/>
    </row>
    <row r="4" spans="1:8" ht="18.95" customHeight="1">
      <c r="A4" s="164" t="s">
        <v>9</v>
      </c>
      <c r="B4" s="332">
        <v>1433400</v>
      </c>
      <c r="C4" s="333"/>
      <c r="D4" s="331"/>
      <c r="E4" s="6" t="s">
        <v>37</v>
      </c>
      <c r="F4" s="7">
        <v>10</v>
      </c>
      <c r="G4" s="42" t="s">
        <v>433</v>
      </c>
    </row>
    <row r="5" spans="1:8" ht="23.1" customHeight="1">
      <c r="A5" s="164" t="s">
        <v>10</v>
      </c>
      <c r="B5" s="325">
        <f>B6-B4</f>
        <v>270100</v>
      </c>
      <c r="C5" s="326"/>
      <c r="D5" s="331"/>
      <c r="E5" s="6" t="s">
        <v>38</v>
      </c>
      <c r="F5" s="7">
        <v>10</v>
      </c>
      <c r="G5" s="42" t="s">
        <v>417</v>
      </c>
    </row>
    <row r="6" spans="1:8" ht="21.95" customHeight="1">
      <c r="A6" s="164" t="s">
        <v>11</v>
      </c>
      <c r="B6" s="325">
        <v>1703500</v>
      </c>
      <c r="C6" s="326"/>
      <c r="D6" s="331"/>
      <c r="E6" s="6" t="s">
        <v>39</v>
      </c>
      <c r="F6" s="7">
        <v>25</v>
      </c>
      <c r="G6" s="42" t="s">
        <v>434</v>
      </c>
    </row>
    <row r="7" spans="1:8" ht="20.25" customHeight="1">
      <c r="A7" s="34" t="s">
        <v>41</v>
      </c>
      <c r="B7" s="352">
        <f>'0817'!B7:C7+'0818'!B6:C6</f>
        <v>42917330</v>
      </c>
      <c r="C7" s="353"/>
      <c r="D7" s="32"/>
      <c r="E7" s="33"/>
      <c r="F7" s="31"/>
      <c r="G7" s="30"/>
    </row>
    <row r="8" spans="1:8" ht="25.5" customHeight="1">
      <c r="A8" s="169" t="s">
        <v>40</v>
      </c>
      <c r="B8" s="427">
        <v>75000000</v>
      </c>
      <c r="C8" s="428"/>
      <c r="D8" s="32"/>
      <c r="E8" s="179"/>
      <c r="F8" s="31"/>
      <c r="G8" s="180"/>
    </row>
    <row r="9" spans="1:8" ht="27.95" customHeight="1">
      <c r="A9" s="313" t="s">
        <v>12</v>
      </c>
      <c r="B9" s="276"/>
      <c r="C9" s="314"/>
      <c r="D9" s="167"/>
      <c r="E9" s="165"/>
      <c r="F9" s="165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14"/>
      <c r="C11" s="14"/>
      <c r="D11" s="318"/>
      <c r="E11" s="15"/>
      <c r="F11" s="166"/>
      <c r="G11" s="13"/>
    </row>
    <row r="12" spans="1:8" ht="18" customHeight="1">
      <c r="A12" s="316"/>
      <c r="B12" s="14"/>
      <c r="C12" s="14"/>
      <c r="D12" s="318"/>
      <c r="E12" s="15"/>
      <c r="F12" s="166"/>
      <c r="G12" s="13"/>
    </row>
    <row r="13" spans="1:8" ht="17.100000000000001" customHeight="1">
      <c r="A13" s="316"/>
      <c r="B13" s="16"/>
      <c r="C13" s="16"/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8.95" customHeight="1">
      <c r="A16" s="278"/>
      <c r="B16" s="35">
        <v>0.52083333333333337</v>
      </c>
      <c r="C16" s="166" t="s">
        <v>422</v>
      </c>
      <c r="D16" s="166">
        <v>4</v>
      </c>
      <c r="E16" s="309"/>
      <c r="F16" s="310"/>
      <c r="G16" s="311"/>
    </row>
    <row r="17" spans="1:7" ht="18.95" customHeight="1">
      <c r="A17" s="278"/>
      <c r="B17" s="35">
        <v>4.1666666666666664E-2</v>
      </c>
      <c r="C17" s="166" t="s">
        <v>423</v>
      </c>
      <c r="D17" s="166">
        <v>10</v>
      </c>
      <c r="E17" s="309"/>
      <c r="F17" s="310"/>
      <c r="G17" s="311"/>
    </row>
    <row r="18" spans="1:7" ht="18.95" customHeight="1">
      <c r="A18" s="278"/>
      <c r="B18" s="35">
        <v>0.1388888888888889</v>
      </c>
      <c r="C18" s="166" t="s">
        <v>424</v>
      </c>
      <c r="D18" s="166">
        <v>2</v>
      </c>
      <c r="E18" s="309"/>
      <c r="F18" s="310"/>
      <c r="G18" s="311"/>
    </row>
    <row r="19" spans="1:7" ht="18.95" customHeight="1">
      <c r="A19" s="279"/>
      <c r="B19" s="35"/>
      <c r="C19" s="166"/>
      <c r="D19" s="166"/>
      <c r="E19" s="309"/>
      <c r="F19" s="310"/>
      <c r="G19" s="311"/>
    </row>
    <row r="20" spans="1:7" ht="20.100000000000001" customHeight="1">
      <c r="A20" s="297" t="s">
        <v>23</v>
      </c>
      <c r="B20" s="35">
        <v>0.22916666666666666</v>
      </c>
      <c r="C20" s="166" t="s">
        <v>425</v>
      </c>
      <c r="D20" s="166">
        <v>2</v>
      </c>
      <c r="E20" s="312"/>
      <c r="F20" s="312"/>
      <c r="G20" s="312"/>
    </row>
    <row r="21" spans="1:7" ht="21" customHeight="1">
      <c r="A21" s="297"/>
      <c r="B21" s="35">
        <v>0.27083333333333331</v>
      </c>
      <c r="C21" s="166" t="s">
        <v>285</v>
      </c>
      <c r="D21" s="166">
        <v>2</v>
      </c>
      <c r="E21" s="312"/>
      <c r="F21" s="312"/>
      <c r="G21" s="312"/>
    </row>
    <row r="22" spans="1:7" ht="18.95" customHeight="1">
      <c r="A22" s="297"/>
      <c r="B22" s="166"/>
      <c r="C22" s="166"/>
      <c r="D22" s="166"/>
      <c r="E22" s="312"/>
      <c r="F22" s="312"/>
      <c r="G22" s="312"/>
    </row>
    <row r="23" spans="1:7" ht="18.95" customHeight="1">
      <c r="A23" s="297"/>
      <c r="B23" s="166"/>
      <c r="C23" s="166"/>
      <c r="D23" s="166"/>
      <c r="E23" s="312"/>
      <c r="F23" s="312"/>
      <c r="G23" s="312"/>
    </row>
    <row r="24" spans="1:7" ht="21.95" customHeight="1">
      <c r="A24" s="297"/>
      <c r="B24" s="166"/>
      <c r="C24" s="166"/>
      <c r="D24" s="166"/>
      <c r="E24" s="312"/>
      <c r="F24" s="312"/>
      <c r="G24" s="312"/>
    </row>
    <row r="25" spans="1:7" ht="26.1" customHeight="1">
      <c r="A25" s="276" t="s">
        <v>24</v>
      </c>
      <c r="B25" s="276"/>
      <c r="C25" s="276"/>
      <c r="D25" s="276"/>
      <c r="E25" s="276"/>
      <c r="F25" s="276"/>
      <c r="G25" s="276"/>
    </row>
    <row r="26" spans="1:7" ht="18.95" customHeight="1">
      <c r="A26" s="297" t="s">
        <v>25</v>
      </c>
      <c r="B26" s="280" t="s">
        <v>426</v>
      </c>
      <c r="C26" s="282"/>
      <c r="D26" s="297" t="s">
        <v>26</v>
      </c>
      <c r="E26" s="280" t="s">
        <v>430</v>
      </c>
      <c r="F26" s="281"/>
      <c r="G26" s="282"/>
    </row>
    <row r="27" spans="1:7" ht="18" customHeight="1">
      <c r="A27" s="297"/>
      <c r="B27" s="298" t="s">
        <v>427</v>
      </c>
      <c r="C27" s="299"/>
      <c r="D27" s="297"/>
      <c r="E27" s="283" t="s">
        <v>431</v>
      </c>
      <c r="F27" s="284"/>
      <c r="G27" s="285"/>
    </row>
    <row r="28" spans="1:7" ht="18" customHeight="1">
      <c r="A28" s="297"/>
      <c r="B28" s="298"/>
      <c r="C28" s="299"/>
      <c r="D28" s="297"/>
      <c r="E28" s="291"/>
      <c r="F28" s="410"/>
      <c r="G28" s="292"/>
    </row>
    <row r="29" spans="1:7" ht="18" customHeight="1">
      <c r="A29" s="297"/>
      <c r="B29" s="298"/>
      <c r="C29" s="299"/>
      <c r="D29" s="297"/>
      <c r="E29" s="291"/>
      <c r="F29" s="410"/>
      <c r="G29" s="292"/>
    </row>
    <row r="30" spans="1:7" ht="18.95" customHeight="1">
      <c r="A30" s="297"/>
      <c r="B30" s="300"/>
      <c r="C30" s="301"/>
      <c r="D30" s="297"/>
      <c r="E30" s="170"/>
      <c r="F30" s="171"/>
      <c r="G30" s="172"/>
    </row>
    <row r="31" spans="1:7" ht="24" customHeight="1">
      <c r="A31" s="276" t="s">
        <v>27</v>
      </c>
      <c r="B31" s="295"/>
      <c r="C31" s="295"/>
      <c r="D31" s="295"/>
      <c r="E31" s="295"/>
      <c r="F31" s="295"/>
      <c r="G31" s="295"/>
    </row>
    <row r="32" spans="1:7" ht="20.100000000000001" customHeight="1">
      <c r="A32" s="277" t="s">
        <v>25</v>
      </c>
      <c r="B32" s="280" t="s">
        <v>35</v>
      </c>
      <c r="C32" s="282"/>
      <c r="D32" s="277" t="s">
        <v>26</v>
      </c>
      <c r="E32" s="289"/>
      <c r="F32" s="340"/>
      <c r="G32" s="290"/>
    </row>
    <row r="33" spans="1:7" ht="20.100000000000001" customHeight="1">
      <c r="A33" s="279"/>
      <c r="B33" s="286" t="s">
        <v>35</v>
      </c>
      <c r="C33" s="288"/>
      <c r="D33" s="279"/>
      <c r="E33" s="293"/>
      <c r="F33" s="296"/>
      <c r="G33" s="294"/>
    </row>
    <row r="34" spans="1:7" ht="27" customHeight="1">
      <c r="A34" s="276" t="s">
        <v>28</v>
      </c>
      <c r="B34" s="276"/>
      <c r="C34" s="276"/>
      <c r="D34" s="276"/>
      <c r="E34" s="276"/>
      <c r="F34" s="276"/>
      <c r="G34" s="276"/>
    </row>
    <row r="35" spans="1:7" ht="20.100000000000001" customHeight="1">
      <c r="A35" s="277" t="s">
        <v>25</v>
      </c>
      <c r="B35" s="280" t="s">
        <v>428</v>
      </c>
      <c r="C35" s="281"/>
      <c r="D35" s="282"/>
      <c r="E35" s="277" t="s">
        <v>26</v>
      </c>
      <c r="F35" s="289"/>
      <c r="G35" s="290"/>
    </row>
    <row r="36" spans="1:7" ht="20.100000000000001" customHeight="1">
      <c r="A36" s="278"/>
      <c r="B36" s="283" t="s">
        <v>429</v>
      </c>
      <c r="C36" s="284"/>
      <c r="D36" s="285"/>
      <c r="E36" s="278"/>
      <c r="F36" s="291"/>
      <c r="G36" s="292"/>
    </row>
    <row r="37" spans="1:7" ht="20.100000000000001" customHeight="1">
      <c r="A37" s="278"/>
      <c r="B37" s="283"/>
      <c r="C37" s="284"/>
      <c r="D37" s="285"/>
      <c r="E37" s="278"/>
      <c r="F37" s="291"/>
      <c r="G37" s="292"/>
    </row>
    <row r="38" spans="1:7" ht="20.100000000000001" customHeight="1">
      <c r="A38" s="278"/>
      <c r="B38" s="283"/>
      <c r="C38" s="284"/>
      <c r="D38" s="285"/>
      <c r="E38" s="278"/>
      <c r="F38" s="291"/>
      <c r="G38" s="292"/>
    </row>
    <row r="39" spans="1:7" ht="20.100000000000001" customHeight="1">
      <c r="A39" s="278"/>
      <c r="B39" s="283"/>
      <c r="C39" s="284"/>
      <c r="D39" s="285"/>
      <c r="E39" s="278"/>
      <c r="F39" s="291"/>
      <c r="G39" s="292"/>
    </row>
    <row r="40" spans="1:7" ht="20.100000000000001" customHeight="1">
      <c r="A40" s="279"/>
      <c r="B40" s="286"/>
      <c r="C40" s="287"/>
      <c r="D40" s="288"/>
      <c r="E40" s="279"/>
      <c r="F40" s="293"/>
      <c r="G40" s="294"/>
    </row>
    <row r="41" spans="1:7" ht="24" customHeight="1">
      <c r="A41" s="259" t="s">
        <v>29</v>
      </c>
      <c r="B41" s="260"/>
      <c r="C41" s="21" t="s">
        <v>30</v>
      </c>
      <c r="D41" s="22">
        <f>B43+E43</f>
        <v>64000</v>
      </c>
      <c r="E41" s="23"/>
      <c r="F41" s="23"/>
      <c r="G41" s="23"/>
    </row>
    <row r="42" spans="1:7" ht="27" customHeight="1">
      <c r="A42" s="261" t="s">
        <v>25</v>
      </c>
      <c r="B42" s="24" t="s">
        <v>31</v>
      </c>
      <c r="C42" s="24" t="s">
        <v>32</v>
      </c>
      <c r="D42" s="264" t="s">
        <v>26</v>
      </c>
      <c r="E42" s="24" t="s">
        <v>31</v>
      </c>
      <c r="F42" s="267" t="s">
        <v>32</v>
      </c>
      <c r="G42" s="268"/>
    </row>
    <row r="43" spans="1:7" ht="15.95" customHeight="1">
      <c r="A43" s="262"/>
      <c r="B43" s="434">
        <f>6000*5</f>
        <v>30000</v>
      </c>
      <c r="C43" s="269" t="s">
        <v>432</v>
      </c>
      <c r="D43" s="265"/>
      <c r="E43" s="434">
        <v>34000</v>
      </c>
      <c r="F43" s="272" t="s">
        <v>432</v>
      </c>
      <c r="G43" s="273"/>
    </row>
    <row r="44" spans="1:7" ht="20.100000000000001" customHeight="1">
      <c r="A44" s="262"/>
      <c r="B44" s="435"/>
      <c r="C44" s="270"/>
      <c r="D44" s="265"/>
      <c r="E44" s="435"/>
      <c r="F44" s="378"/>
      <c r="G44" s="379"/>
    </row>
    <row r="45" spans="1:7" ht="18" customHeight="1">
      <c r="A45" s="263"/>
      <c r="B45" s="436"/>
      <c r="C45" s="271"/>
      <c r="D45" s="266"/>
      <c r="E45" s="436"/>
      <c r="F45" s="380"/>
      <c r="G45" s="381"/>
    </row>
    <row r="46" spans="1:7" ht="24" customHeight="1">
      <c r="A46" s="255" t="s">
        <v>33</v>
      </c>
      <c r="B46" s="255"/>
      <c r="C46" s="255"/>
      <c r="D46" s="255"/>
      <c r="E46" s="255"/>
      <c r="F46" s="255"/>
      <c r="G46" s="255"/>
    </row>
    <row r="47" spans="1:7" ht="54.95" customHeight="1">
      <c r="A47" s="256"/>
      <c r="B47" s="257"/>
      <c r="C47" s="257"/>
      <c r="D47" s="257"/>
      <c r="E47" s="257"/>
      <c r="F47" s="257"/>
      <c r="G47" s="25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3">
    <mergeCell ref="B7:C7"/>
    <mergeCell ref="B8:C8"/>
    <mergeCell ref="E26:G26"/>
    <mergeCell ref="E27:G27"/>
    <mergeCell ref="E28:G28"/>
    <mergeCell ref="A9:C9"/>
    <mergeCell ref="A10:A13"/>
    <mergeCell ref="D10:D13"/>
    <mergeCell ref="A14:G14"/>
    <mergeCell ref="E15:G15"/>
    <mergeCell ref="A20:A24"/>
    <mergeCell ref="E20:G20"/>
    <mergeCell ref="E21:G21"/>
    <mergeCell ref="E22:G22"/>
    <mergeCell ref="E23:G23"/>
    <mergeCell ref="E24:G24"/>
    <mergeCell ref="A1:G1"/>
    <mergeCell ref="B2:C2"/>
    <mergeCell ref="A3:C3"/>
    <mergeCell ref="D3:D6"/>
    <mergeCell ref="B4:C4"/>
    <mergeCell ref="B5:C5"/>
    <mergeCell ref="B6:C6"/>
    <mergeCell ref="A16:A19"/>
    <mergeCell ref="E16:G16"/>
    <mergeCell ref="E17:G17"/>
    <mergeCell ref="E18:G18"/>
    <mergeCell ref="E19:G19"/>
    <mergeCell ref="A25:G25"/>
    <mergeCell ref="A26:A30"/>
    <mergeCell ref="B26:C26"/>
    <mergeCell ref="D26:D30"/>
    <mergeCell ref="B27:C27"/>
    <mergeCell ref="B28:C28"/>
    <mergeCell ref="B29:C29"/>
    <mergeCell ref="B30:C30"/>
    <mergeCell ref="E29:G29"/>
    <mergeCell ref="A31:G31"/>
    <mergeCell ref="A32:A33"/>
    <mergeCell ref="B32:C32"/>
    <mergeCell ref="D32:D33"/>
    <mergeCell ref="E32:G33"/>
    <mergeCell ref="B33:C33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19" zoomScaleNormal="100" zoomScalePageLayoutView="150" workbookViewId="0">
      <selection activeCell="E4" sqref="E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173" t="s">
        <v>1</v>
      </c>
      <c r="B2" s="328" t="s">
        <v>435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173" t="s">
        <v>6</v>
      </c>
      <c r="F3" s="4" t="s">
        <v>7</v>
      </c>
      <c r="G3" s="173" t="s">
        <v>8</v>
      </c>
      <c r="H3" s="5"/>
    </row>
    <row r="4" spans="1:8" ht="18.95" customHeight="1">
      <c r="A4" s="173" t="s">
        <v>9</v>
      </c>
      <c r="B4" s="332">
        <v>126500</v>
      </c>
      <c r="C4" s="333"/>
      <c r="D4" s="331"/>
      <c r="E4" s="6" t="s">
        <v>37</v>
      </c>
      <c r="F4" s="7">
        <v>10</v>
      </c>
      <c r="G4" s="42" t="s">
        <v>451</v>
      </c>
    </row>
    <row r="5" spans="1:8" ht="23.1" customHeight="1">
      <c r="A5" s="173" t="s">
        <v>10</v>
      </c>
      <c r="B5" s="325">
        <f>B6-B4</f>
        <v>1682100</v>
      </c>
      <c r="C5" s="326"/>
      <c r="D5" s="331"/>
      <c r="E5" s="6" t="s">
        <v>38</v>
      </c>
      <c r="F5" s="7">
        <v>10</v>
      </c>
      <c r="G5" s="42" t="s">
        <v>452</v>
      </c>
    </row>
    <row r="6" spans="1:8" ht="21.95" customHeight="1">
      <c r="A6" s="173" t="s">
        <v>11</v>
      </c>
      <c r="B6" s="325">
        <v>1808600</v>
      </c>
      <c r="C6" s="326"/>
      <c r="D6" s="331"/>
      <c r="E6" s="6" t="s">
        <v>39</v>
      </c>
      <c r="F6" s="7">
        <v>25</v>
      </c>
      <c r="G6" s="42" t="s">
        <v>453</v>
      </c>
    </row>
    <row r="7" spans="1:8" ht="20.25" customHeight="1">
      <c r="A7" s="34" t="s">
        <v>41</v>
      </c>
      <c r="B7" s="352">
        <f>'0818'!B7:C7+'0819'!B6:C6</f>
        <v>44725930</v>
      </c>
      <c r="C7" s="353"/>
      <c r="D7" s="32"/>
      <c r="E7" s="33"/>
      <c r="F7" s="31"/>
      <c r="G7" s="30"/>
    </row>
    <row r="8" spans="1:8" ht="25.5" customHeight="1">
      <c r="A8" s="173" t="s">
        <v>40</v>
      </c>
      <c r="B8" s="427">
        <v>75000000</v>
      </c>
      <c r="C8" s="428"/>
      <c r="D8" s="32"/>
      <c r="E8" s="179"/>
      <c r="F8" s="31"/>
      <c r="G8" s="180"/>
    </row>
    <row r="9" spans="1:8" ht="27.95" customHeight="1">
      <c r="A9" s="313" t="s">
        <v>12</v>
      </c>
      <c r="B9" s="276"/>
      <c r="C9" s="314"/>
      <c r="D9" s="178"/>
      <c r="E9" s="175"/>
      <c r="F9" s="175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181" t="s">
        <v>454</v>
      </c>
      <c r="C11" s="181">
        <v>4</v>
      </c>
      <c r="D11" s="318"/>
      <c r="E11" s="15"/>
      <c r="F11" s="177"/>
      <c r="G11" s="13"/>
    </row>
    <row r="12" spans="1:8" ht="18" customHeight="1">
      <c r="A12" s="316"/>
      <c r="B12" s="181" t="s">
        <v>455</v>
      </c>
      <c r="C12" s="181">
        <v>4</v>
      </c>
      <c r="D12" s="318"/>
      <c r="E12" s="15"/>
      <c r="F12" s="177"/>
      <c r="G12" s="13"/>
    </row>
    <row r="13" spans="1:8" ht="17.100000000000001" customHeight="1">
      <c r="A13" s="316"/>
      <c r="B13" s="18" t="s">
        <v>456</v>
      </c>
      <c r="C13" s="18">
        <v>3</v>
      </c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8.95" customHeight="1">
      <c r="A16" s="278"/>
      <c r="B16" s="35"/>
      <c r="C16" s="177"/>
      <c r="D16" s="177"/>
      <c r="E16" s="309"/>
      <c r="F16" s="310"/>
      <c r="G16" s="311"/>
    </row>
    <row r="17" spans="1:7" ht="18.95" customHeight="1">
      <c r="A17" s="278"/>
      <c r="B17" s="35"/>
      <c r="C17" s="177"/>
      <c r="D17" s="177"/>
      <c r="E17" s="309"/>
      <c r="F17" s="310"/>
      <c r="G17" s="311"/>
    </row>
    <row r="18" spans="1:7" ht="18.95" customHeight="1">
      <c r="A18" s="278"/>
      <c r="B18" s="35"/>
      <c r="C18" s="177"/>
      <c r="D18" s="177"/>
      <c r="E18" s="309"/>
      <c r="F18" s="310"/>
      <c r="G18" s="311"/>
    </row>
    <row r="19" spans="1:7" ht="18.95" customHeight="1">
      <c r="A19" s="279"/>
      <c r="B19" s="35"/>
      <c r="C19" s="177"/>
      <c r="D19" s="177"/>
      <c r="E19" s="309"/>
      <c r="F19" s="310"/>
      <c r="G19" s="311"/>
    </row>
    <row r="20" spans="1:7" ht="20.100000000000001" customHeight="1">
      <c r="A20" s="297" t="s">
        <v>23</v>
      </c>
      <c r="B20" s="35" t="s">
        <v>436</v>
      </c>
      <c r="C20" s="177" t="s">
        <v>437</v>
      </c>
      <c r="D20" s="177">
        <v>3</v>
      </c>
      <c r="E20" s="312"/>
      <c r="F20" s="312"/>
      <c r="G20" s="312"/>
    </row>
    <row r="21" spans="1:7" ht="21" customHeight="1">
      <c r="A21" s="297"/>
      <c r="B21" s="35" t="s">
        <v>159</v>
      </c>
      <c r="C21" s="177" t="s">
        <v>438</v>
      </c>
      <c r="D21" s="177">
        <v>4</v>
      </c>
      <c r="E21" s="312"/>
      <c r="F21" s="312"/>
      <c r="G21" s="312"/>
    </row>
    <row r="22" spans="1:7" ht="18.95" customHeight="1">
      <c r="A22" s="297"/>
      <c r="B22" s="177" t="s">
        <v>159</v>
      </c>
      <c r="C22" s="177" t="s">
        <v>439</v>
      </c>
      <c r="D22" s="177">
        <v>2</v>
      </c>
      <c r="E22" s="312"/>
      <c r="F22" s="312"/>
      <c r="G22" s="312"/>
    </row>
    <row r="23" spans="1:7" ht="18.95" customHeight="1">
      <c r="A23" s="297"/>
      <c r="B23" s="177" t="s">
        <v>202</v>
      </c>
      <c r="C23" s="177" t="s">
        <v>440</v>
      </c>
      <c r="D23" s="177">
        <v>2</v>
      </c>
      <c r="E23" s="312"/>
      <c r="F23" s="312"/>
      <c r="G23" s="312"/>
    </row>
    <row r="24" spans="1:7" ht="21.95" customHeight="1">
      <c r="A24" s="297"/>
      <c r="B24" s="177" t="s">
        <v>203</v>
      </c>
      <c r="C24" s="177" t="s">
        <v>441</v>
      </c>
      <c r="D24" s="177">
        <v>6</v>
      </c>
      <c r="E24" s="312"/>
      <c r="F24" s="312"/>
      <c r="G24" s="312"/>
    </row>
    <row r="25" spans="1:7" ht="26.1" customHeight="1">
      <c r="A25" s="276" t="s">
        <v>24</v>
      </c>
      <c r="B25" s="276"/>
      <c r="C25" s="276"/>
      <c r="D25" s="276"/>
      <c r="E25" s="276"/>
      <c r="F25" s="276"/>
      <c r="G25" s="276"/>
    </row>
    <row r="26" spans="1:7" ht="18.95" customHeight="1">
      <c r="A26" s="297" t="s">
        <v>25</v>
      </c>
      <c r="B26" s="280" t="s">
        <v>442</v>
      </c>
      <c r="C26" s="282"/>
      <c r="D26" s="297" t="s">
        <v>26</v>
      </c>
      <c r="E26" s="280" t="s">
        <v>447</v>
      </c>
      <c r="F26" s="281"/>
      <c r="G26" s="282"/>
    </row>
    <row r="27" spans="1:7" ht="18" customHeight="1">
      <c r="A27" s="297"/>
      <c r="B27" s="298" t="s">
        <v>446</v>
      </c>
      <c r="C27" s="299"/>
      <c r="D27" s="297"/>
      <c r="E27" s="283" t="s">
        <v>448</v>
      </c>
      <c r="F27" s="284"/>
      <c r="G27" s="285"/>
    </row>
    <row r="28" spans="1:7" ht="18" customHeight="1">
      <c r="A28" s="297"/>
      <c r="B28" s="298"/>
      <c r="C28" s="299"/>
      <c r="D28" s="297"/>
      <c r="E28" s="283" t="s">
        <v>449</v>
      </c>
      <c r="F28" s="284"/>
      <c r="G28" s="285"/>
    </row>
    <row r="29" spans="1:7" ht="18" customHeight="1">
      <c r="A29" s="297"/>
      <c r="B29" s="298"/>
      <c r="C29" s="299"/>
      <c r="D29" s="297"/>
      <c r="E29" s="283" t="s">
        <v>450</v>
      </c>
      <c r="F29" s="284"/>
      <c r="G29" s="285"/>
    </row>
    <row r="30" spans="1:7" ht="18.95" customHeight="1">
      <c r="A30" s="297"/>
      <c r="B30" s="300"/>
      <c r="C30" s="301"/>
      <c r="D30" s="297"/>
      <c r="E30" s="174"/>
      <c r="F30" s="175"/>
      <c r="G30" s="176"/>
    </row>
    <row r="31" spans="1:7" ht="24" customHeight="1">
      <c r="A31" s="276" t="s">
        <v>27</v>
      </c>
      <c r="B31" s="295"/>
      <c r="C31" s="295"/>
      <c r="D31" s="295"/>
      <c r="E31" s="295"/>
      <c r="F31" s="295"/>
      <c r="G31" s="295"/>
    </row>
    <row r="32" spans="1:7" ht="20.100000000000001" customHeight="1">
      <c r="A32" s="277" t="s">
        <v>25</v>
      </c>
      <c r="B32" s="280" t="s">
        <v>35</v>
      </c>
      <c r="C32" s="282"/>
      <c r="D32" s="277" t="s">
        <v>26</v>
      </c>
      <c r="E32" s="289"/>
      <c r="F32" s="340"/>
      <c r="G32" s="290"/>
    </row>
    <row r="33" spans="1:7" ht="20.100000000000001" customHeight="1">
      <c r="A33" s="279"/>
      <c r="B33" s="286" t="s">
        <v>35</v>
      </c>
      <c r="C33" s="288"/>
      <c r="D33" s="279"/>
      <c r="E33" s="293"/>
      <c r="F33" s="296"/>
      <c r="G33" s="294"/>
    </row>
    <row r="34" spans="1:7" ht="27" customHeight="1">
      <c r="A34" s="276" t="s">
        <v>28</v>
      </c>
      <c r="B34" s="276"/>
      <c r="C34" s="276"/>
      <c r="D34" s="276"/>
      <c r="E34" s="276"/>
      <c r="F34" s="276"/>
      <c r="G34" s="276"/>
    </row>
    <row r="35" spans="1:7" ht="20.100000000000001" customHeight="1">
      <c r="A35" s="277" t="s">
        <v>25</v>
      </c>
      <c r="B35" s="280" t="s">
        <v>428</v>
      </c>
      <c r="C35" s="281"/>
      <c r="D35" s="282"/>
      <c r="E35" s="277" t="s">
        <v>26</v>
      </c>
      <c r="F35" s="289"/>
      <c r="G35" s="290"/>
    </row>
    <row r="36" spans="1:7" ht="20.100000000000001" customHeight="1">
      <c r="A36" s="278"/>
      <c r="B36" s="283" t="s">
        <v>429</v>
      </c>
      <c r="C36" s="284"/>
      <c r="D36" s="285"/>
      <c r="E36" s="278"/>
      <c r="F36" s="291"/>
      <c r="G36" s="292"/>
    </row>
    <row r="37" spans="1:7" ht="20.100000000000001" customHeight="1">
      <c r="A37" s="278"/>
      <c r="B37" s="283" t="s">
        <v>443</v>
      </c>
      <c r="C37" s="284"/>
      <c r="D37" s="285"/>
      <c r="E37" s="278"/>
      <c r="F37" s="291"/>
      <c r="G37" s="292"/>
    </row>
    <row r="38" spans="1:7" ht="20.100000000000001" customHeight="1">
      <c r="A38" s="278"/>
      <c r="B38" s="283" t="s">
        <v>444</v>
      </c>
      <c r="C38" s="284"/>
      <c r="D38" s="285"/>
      <c r="E38" s="278"/>
      <c r="F38" s="291"/>
      <c r="G38" s="292"/>
    </row>
    <row r="39" spans="1:7" ht="20.100000000000001" customHeight="1">
      <c r="A39" s="278"/>
      <c r="B39" s="283" t="s">
        <v>445</v>
      </c>
      <c r="C39" s="284"/>
      <c r="D39" s="285"/>
      <c r="E39" s="278"/>
      <c r="F39" s="291"/>
      <c r="G39" s="292"/>
    </row>
    <row r="40" spans="1:7" ht="20.100000000000001" customHeight="1">
      <c r="A40" s="279"/>
      <c r="B40" s="286"/>
      <c r="C40" s="287"/>
      <c r="D40" s="288"/>
      <c r="E40" s="279"/>
      <c r="F40" s="293"/>
      <c r="G40" s="294"/>
    </row>
    <row r="41" spans="1:7" ht="24" customHeight="1">
      <c r="A41" s="259" t="s">
        <v>29</v>
      </c>
      <c r="B41" s="260"/>
      <c r="C41" s="21" t="s">
        <v>30</v>
      </c>
      <c r="D41" s="22">
        <f>B43+E43</f>
        <v>0</v>
      </c>
      <c r="E41" s="23"/>
      <c r="F41" s="23"/>
      <c r="G41" s="23"/>
    </row>
    <row r="42" spans="1:7" ht="27" customHeight="1">
      <c r="A42" s="261" t="s">
        <v>25</v>
      </c>
      <c r="B42" s="24" t="s">
        <v>31</v>
      </c>
      <c r="C42" s="24" t="s">
        <v>32</v>
      </c>
      <c r="D42" s="264" t="s">
        <v>26</v>
      </c>
      <c r="E42" s="24" t="s">
        <v>31</v>
      </c>
      <c r="F42" s="267" t="s">
        <v>32</v>
      </c>
      <c r="G42" s="268"/>
    </row>
    <row r="43" spans="1:7" ht="15.95" customHeight="1">
      <c r="A43" s="262"/>
      <c r="B43" s="434"/>
      <c r="C43" s="269"/>
      <c r="D43" s="265"/>
      <c r="E43" s="434"/>
      <c r="F43" s="272"/>
      <c r="G43" s="273"/>
    </row>
    <row r="44" spans="1:7" ht="20.100000000000001" customHeight="1">
      <c r="A44" s="262"/>
      <c r="B44" s="435"/>
      <c r="C44" s="270"/>
      <c r="D44" s="265"/>
      <c r="E44" s="435"/>
      <c r="F44" s="378"/>
      <c r="G44" s="379"/>
    </row>
    <row r="45" spans="1:7" ht="18" customHeight="1">
      <c r="A45" s="263"/>
      <c r="B45" s="436"/>
      <c r="C45" s="271"/>
      <c r="D45" s="266"/>
      <c r="E45" s="436"/>
      <c r="F45" s="380"/>
      <c r="G45" s="381"/>
    </row>
    <row r="46" spans="1:7" ht="24" customHeight="1">
      <c r="A46" s="255" t="s">
        <v>33</v>
      </c>
      <c r="B46" s="255"/>
      <c r="C46" s="255"/>
      <c r="D46" s="255"/>
      <c r="E46" s="255"/>
      <c r="F46" s="255"/>
      <c r="G46" s="255"/>
    </row>
    <row r="47" spans="1:7" ht="54.95" customHeight="1">
      <c r="A47" s="256"/>
      <c r="B47" s="257"/>
      <c r="C47" s="257"/>
      <c r="D47" s="257"/>
      <c r="E47" s="257"/>
      <c r="F47" s="257"/>
      <c r="G47" s="25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3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19"/>
    <mergeCell ref="E16:G16"/>
    <mergeCell ref="E17:G17"/>
    <mergeCell ref="E18:G18"/>
    <mergeCell ref="E19:G19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26"/>
    <mergeCell ref="B27:C27"/>
    <mergeCell ref="E27:G27"/>
    <mergeCell ref="B28:C28"/>
    <mergeCell ref="E28:G28"/>
    <mergeCell ref="B29:C29"/>
    <mergeCell ref="E29:G29"/>
    <mergeCell ref="B30:C30"/>
    <mergeCell ref="A31:G31"/>
    <mergeCell ref="A32:A33"/>
    <mergeCell ref="B32:C32"/>
    <mergeCell ref="D32:D33"/>
    <mergeCell ref="E32:G33"/>
    <mergeCell ref="B33:C33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"/>
  <sheetViews>
    <sheetView zoomScaleNormal="100" zoomScalePageLayoutView="150" workbookViewId="0">
      <selection activeCell="E27" sqref="E27:G27"/>
    </sheetView>
  </sheetViews>
  <sheetFormatPr defaultColWidth="11.5546875" defaultRowHeight="17.25"/>
  <cols>
    <col min="2" max="2" width="17.109375" customWidth="1"/>
    <col min="3" max="3" width="14.218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39" t="s">
        <v>1</v>
      </c>
      <c r="B2" s="328" t="s">
        <v>71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4" t="s">
        <v>5</v>
      </c>
      <c r="E3" s="39" t="s">
        <v>6</v>
      </c>
      <c r="F3" s="4" t="s">
        <v>7</v>
      </c>
      <c r="G3" s="39" t="s">
        <v>8</v>
      </c>
      <c r="H3" s="5"/>
    </row>
    <row r="4" spans="1:8" ht="18.95" customHeight="1">
      <c r="A4" s="39" t="s">
        <v>9</v>
      </c>
      <c r="B4" s="332">
        <v>1585000</v>
      </c>
      <c r="C4" s="333"/>
      <c r="D4" s="335"/>
      <c r="E4" s="6" t="s">
        <v>37</v>
      </c>
      <c r="F4" s="7">
        <v>10</v>
      </c>
      <c r="G4" s="42" t="s">
        <v>65</v>
      </c>
    </row>
    <row r="5" spans="1:8" ht="23.1" customHeight="1">
      <c r="A5" s="39" t="s">
        <v>10</v>
      </c>
      <c r="B5" s="325">
        <f>B6-B4</f>
        <v>1871900</v>
      </c>
      <c r="C5" s="326"/>
      <c r="D5" s="335"/>
      <c r="E5" s="6" t="s">
        <v>38</v>
      </c>
      <c r="F5" s="7">
        <v>10</v>
      </c>
      <c r="G5" s="42" t="s">
        <v>101</v>
      </c>
    </row>
    <row r="6" spans="1:8" ht="21.95" customHeight="1">
      <c r="A6" s="39" t="s">
        <v>11</v>
      </c>
      <c r="B6" s="325">
        <v>3456900</v>
      </c>
      <c r="C6" s="326"/>
      <c r="D6" s="336"/>
      <c r="E6" s="6" t="s">
        <v>39</v>
      </c>
      <c r="F6" s="7">
        <v>25</v>
      </c>
      <c r="G6" s="42" t="s">
        <v>65</v>
      </c>
    </row>
    <row r="7" spans="1:8" ht="27.95" customHeight="1">
      <c r="A7" s="34" t="s">
        <v>41</v>
      </c>
      <c r="B7" s="323">
        <f>B6+'0801'!B7:C7</f>
        <v>8340400</v>
      </c>
      <c r="C7" s="324"/>
      <c r="D7" s="32"/>
      <c r="E7" s="33"/>
      <c r="F7" s="31"/>
      <c r="G7" s="30"/>
    </row>
    <row r="8" spans="1:8" ht="17.100000000000001" customHeight="1">
      <c r="A8" s="50" t="s">
        <v>40</v>
      </c>
      <c r="B8" s="325">
        <v>75000000</v>
      </c>
      <c r="C8" s="326"/>
      <c r="D8" s="32"/>
      <c r="E8" s="31"/>
      <c r="F8" s="31"/>
      <c r="G8" s="30"/>
    </row>
    <row r="9" spans="1:8" ht="20.100000000000001" customHeight="1">
      <c r="A9" s="313" t="s">
        <v>12</v>
      </c>
      <c r="B9" s="276"/>
      <c r="C9" s="314"/>
      <c r="D9" s="47"/>
      <c r="E9" s="41"/>
      <c r="F9" s="41"/>
      <c r="G9" s="11"/>
    </row>
    <row r="10" spans="1:8" ht="18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17.100000000000001" customHeight="1">
      <c r="A11" s="316"/>
      <c r="B11" s="43" t="s">
        <v>98</v>
      </c>
      <c r="C11" s="43">
        <v>33</v>
      </c>
      <c r="D11" s="318"/>
      <c r="E11" s="15"/>
      <c r="F11" s="40"/>
      <c r="G11" s="13"/>
    </row>
    <row r="12" spans="1:8" ht="27.95" customHeight="1">
      <c r="A12" s="316"/>
      <c r="B12" s="43" t="s">
        <v>99</v>
      </c>
      <c r="C12" s="43">
        <v>6</v>
      </c>
      <c r="D12" s="318"/>
      <c r="E12" s="15"/>
      <c r="F12" s="40"/>
      <c r="G12" s="13"/>
    </row>
    <row r="13" spans="1:8" ht="18.95" customHeight="1">
      <c r="A13" s="316"/>
      <c r="B13" s="18" t="s">
        <v>100</v>
      </c>
      <c r="C13" s="18">
        <v>5</v>
      </c>
      <c r="D13" s="318"/>
      <c r="E13" s="17"/>
      <c r="F13" s="18"/>
      <c r="G13" s="13"/>
    </row>
    <row r="14" spans="1:8" ht="17.100000000000001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8.95" customHeight="1">
      <c r="A16" s="277" t="s">
        <v>22</v>
      </c>
      <c r="B16" s="40" t="s">
        <v>83</v>
      </c>
      <c r="C16" s="40" t="s">
        <v>44</v>
      </c>
      <c r="D16" s="40">
        <v>13</v>
      </c>
      <c r="E16" s="309" t="s">
        <v>46</v>
      </c>
      <c r="F16" s="310"/>
      <c r="G16" s="311"/>
    </row>
    <row r="17" spans="1:7" ht="18.95" customHeight="1">
      <c r="A17" s="278"/>
      <c r="B17" s="35">
        <v>0.5</v>
      </c>
      <c r="C17" s="40" t="s">
        <v>84</v>
      </c>
      <c r="D17" s="40">
        <v>4</v>
      </c>
      <c r="E17" s="309"/>
      <c r="F17" s="310"/>
      <c r="G17" s="311"/>
    </row>
    <row r="18" spans="1:7" ht="18.95" customHeight="1">
      <c r="A18" s="278"/>
      <c r="B18" s="35">
        <v>0.52083333333333337</v>
      </c>
      <c r="C18" s="40" t="s">
        <v>85</v>
      </c>
      <c r="D18" s="40">
        <v>4</v>
      </c>
      <c r="E18" s="309"/>
      <c r="F18" s="310"/>
      <c r="G18" s="311"/>
    </row>
    <row r="19" spans="1:7" ht="20.100000000000001" customHeight="1">
      <c r="A19" s="278"/>
      <c r="B19" s="40"/>
      <c r="C19" s="40"/>
      <c r="D19" s="40"/>
      <c r="E19" s="309"/>
      <c r="F19" s="310"/>
      <c r="G19" s="311"/>
    </row>
    <row r="20" spans="1:7" ht="20.100000000000001" customHeight="1">
      <c r="A20" s="279"/>
      <c r="B20" s="40"/>
      <c r="C20" s="40"/>
      <c r="D20" s="40"/>
      <c r="E20" s="309"/>
      <c r="F20" s="310"/>
      <c r="G20" s="311"/>
    </row>
    <row r="21" spans="1:7" ht="20.100000000000001" customHeight="1">
      <c r="A21" s="297" t="s">
        <v>23</v>
      </c>
      <c r="B21" s="35">
        <v>0.25</v>
      </c>
      <c r="C21" s="40" t="s">
        <v>86</v>
      </c>
      <c r="D21" s="40">
        <v>4</v>
      </c>
      <c r="E21" s="312" t="s">
        <v>94</v>
      </c>
      <c r="F21" s="312"/>
      <c r="G21" s="312"/>
    </row>
    <row r="22" spans="1:7" ht="20.100000000000001" customHeight="1">
      <c r="A22" s="297"/>
      <c r="B22" s="35">
        <v>0.27083333333333331</v>
      </c>
      <c r="C22" s="40" t="s">
        <v>87</v>
      </c>
      <c r="D22" s="40">
        <v>2</v>
      </c>
      <c r="E22" s="309"/>
      <c r="F22" s="310"/>
      <c r="G22" s="311"/>
    </row>
    <row r="23" spans="1:7" ht="21" customHeight="1">
      <c r="A23" s="297"/>
      <c r="B23" s="35">
        <v>0.29166666666666669</v>
      </c>
      <c r="C23" s="40" t="s">
        <v>88</v>
      </c>
      <c r="D23" s="40">
        <v>6</v>
      </c>
      <c r="E23" s="309" t="s">
        <v>95</v>
      </c>
      <c r="F23" s="310"/>
      <c r="G23" s="311"/>
    </row>
    <row r="24" spans="1:7" ht="18.75" customHeight="1">
      <c r="A24" s="297"/>
      <c r="B24" s="35">
        <v>0.29166666666666669</v>
      </c>
      <c r="C24" s="40" t="s">
        <v>89</v>
      </c>
      <c r="D24" s="40">
        <v>3</v>
      </c>
      <c r="E24" s="309"/>
      <c r="F24" s="310"/>
      <c r="G24" s="311"/>
    </row>
    <row r="25" spans="1:7" ht="18.95" customHeight="1">
      <c r="A25" s="297"/>
      <c r="B25" s="35">
        <v>0.29166666666666669</v>
      </c>
      <c r="C25" s="40" t="s">
        <v>91</v>
      </c>
      <c r="D25" s="40">
        <v>4</v>
      </c>
      <c r="E25" s="312"/>
      <c r="F25" s="312"/>
      <c r="G25" s="312"/>
    </row>
    <row r="26" spans="1:7" ht="21.95" customHeight="1">
      <c r="A26" s="297"/>
      <c r="B26" s="35">
        <v>0.3125</v>
      </c>
      <c r="C26" s="40" t="s">
        <v>90</v>
      </c>
      <c r="D26" s="40">
        <v>6</v>
      </c>
      <c r="E26" s="312"/>
      <c r="F26" s="312"/>
      <c r="G26" s="312"/>
    </row>
    <row r="27" spans="1:7" ht="26.1" customHeight="1">
      <c r="A27" s="297"/>
      <c r="B27" s="35">
        <v>0.33333333333333331</v>
      </c>
      <c r="C27" s="40" t="s">
        <v>92</v>
      </c>
      <c r="D27" s="40" t="s">
        <v>93</v>
      </c>
      <c r="E27" s="312"/>
      <c r="F27" s="312"/>
      <c r="G27" s="312"/>
    </row>
    <row r="28" spans="1:7" ht="18.95" customHeight="1">
      <c r="A28" s="297"/>
      <c r="B28" s="40"/>
      <c r="C28" s="40"/>
      <c r="D28" s="40"/>
      <c r="E28" s="312"/>
      <c r="F28" s="312"/>
      <c r="G28" s="312"/>
    </row>
    <row r="29" spans="1:7" ht="18" customHeight="1">
      <c r="A29" s="276" t="s">
        <v>24</v>
      </c>
      <c r="B29" s="276"/>
      <c r="C29" s="276"/>
      <c r="D29" s="276"/>
      <c r="E29" s="276"/>
      <c r="F29" s="276"/>
      <c r="G29" s="276"/>
    </row>
    <row r="30" spans="1:7" ht="18" customHeight="1">
      <c r="A30" s="297" t="s">
        <v>25</v>
      </c>
      <c r="B30" s="280" t="s">
        <v>79</v>
      </c>
      <c r="C30" s="282"/>
      <c r="D30" s="297" t="s">
        <v>26</v>
      </c>
      <c r="E30" s="341" t="s">
        <v>96</v>
      </c>
      <c r="F30" s="281"/>
      <c r="G30" s="282"/>
    </row>
    <row r="31" spans="1:7" ht="18" customHeight="1">
      <c r="A31" s="297"/>
      <c r="B31" s="298" t="s">
        <v>80</v>
      </c>
      <c r="C31" s="299"/>
      <c r="D31" s="297"/>
      <c r="E31" s="286"/>
      <c r="F31" s="287"/>
      <c r="G31" s="288"/>
    </row>
    <row r="32" spans="1:7" ht="18.95" customHeight="1">
      <c r="A32" s="297"/>
      <c r="B32" s="298" t="s">
        <v>81</v>
      </c>
      <c r="C32" s="299"/>
      <c r="D32" s="297"/>
      <c r="E32" s="337" t="s">
        <v>97</v>
      </c>
      <c r="F32" s="338"/>
      <c r="G32" s="339"/>
    </row>
    <row r="33" spans="1:7" ht="24" customHeight="1">
      <c r="A33" s="297"/>
      <c r="B33" s="298"/>
      <c r="C33" s="299"/>
      <c r="D33" s="297"/>
      <c r="E33" s="289"/>
      <c r="F33" s="340"/>
      <c r="G33" s="290"/>
    </row>
    <row r="34" spans="1:7" ht="20.100000000000001" customHeight="1">
      <c r="A34" s="297"/>
      <c r="B34" s="300"/>
      <c r="C34" s="301"/>
      <c r="D34" s="297"/>
      <c r="E34" s="289"/>
      <c r="F34" s="340"/>
      <c r="G34" s="290"/>
    </row>
    <row r="35" spans="1:7" ht="20.100000000000001" customHeight="1">
      <c r="A35" s="276" t="s">
        <v>27</v>
      </c>
      <c r="B35" s="295"/>
      <c r="C35" s="295"/>
      <c r="D35" s="295"/>
      <c r="E35" s="295"/>
      <c r="F35" s="295"/>
      <c r="G35" s="295"/>
    </row>
    <row r="36" spans="1:7" ht="27" customHeight="1">
      <c r="A36" s="277" t="s">
        <v>25</v>
      </c>
      <c r="B36" s="280" t="s">
        <v>82</v>
      </c>
      <c r="C36" s="282"/>
      <c r="D36" s="277" t="s">
        <v>26</v>
      </c>
      <c r="E36" s="342" t="s">
        <v>102</v>
      </c>
      <c r="F36" s="340"/>
      <c r="G36" s="290"/>
    </row>
    <row r="37" spans="1:7" ht="20.100000000000001" customHeight="1">
      <c r="A37" s="279"/>
      <c r="B37" s="286"/>
      <c r="C37" s="288"/>
      <c r="D37" s="279"/>
      <c r="E37" s="293"/>
      <c r="F37" s="296"/>
      <c r="G37" s="294"/>
    </row>
    <row r="38" spans="1:7" ht="20.100000000000001" customHeight="1">
      <c r="A38" s="276" t="s">
        <v>28</v>
      </c>
      <c r="B38" s="276"/>
      <c r="C38" s="276"/>
      <c r="D38" s="276"/>
      <c r="E38" s="276"/>
      <c r="F38" s="276"/>
      <c r="G38" s="276"/>
    </row>
    <row r="39" spans="1:7" ht="20.100000000000001" customHeight="1">
      <c r="A39" s="277" t="s">
        <v>25</v>
      </c>
      <c r="B39" s="280" t="s">
        <v>72</v>
      </c>
      <c r="C39" s="281"/>
      <c r="D39" s="282"/>
      <c r="E39" s="277" t="s">
        <v>26</v>
      </c>
      <c r="F39" s="289"/>
      <c r="G39" s="290"/>
    </row>
    <row r="40" spans="1:7" ht="20.100000000000001" customHeight="1">
      <c r="A40" s="278"/>
      <c r="B40" s="283" t="s">
        <v>73</v>
      </c>
      <c r="C40" s="284"/>
      <c r="D40" s="285"/>
      <c r="E40" s="278"/>
      <c r="F40" s="289"/>
      <c r="G40" s="290"/>
    </row>
    <row r="41" spans="1:7" ht="20.100000000000001" customHeight="1">
      <c r="A41" s="278"/>
      <c r="B41" s="283" t="s">
        <v>74</v>
      </c>
      <c r="C41" s="284"/>
      <c r="D41" s="285"/>
      <c r="E41" s="278"/>
      <c r="F41" s="289"/>
      <c r="G41" s="290"/>
    </row>
    <row r="42" spans="1:7" ht="20.100000000000001" customHeight="1">
      <c r="A42" s="278"/>
      <c r="B42" s="283" t="s">
        <v>75</v>
      </c>
      <c r="C42" s="284"/>
      <c r="D42" s="285"/>
      <c r="E42" s="278"/>
      <c r="F42" s="289"/>
      <c r="G42" s="290"/>
    </row>
    <row r="43" spans="1:7" ht="20.100000000000001" customHeight="1">
      <c r="A43" s="278"/>
      <c r="B43" s="283" t="s">
        <v>76</v>
      </c>
      <c r="C43" s="284"/>
      <c r="D43" s="285"/>
      <c r="E43" s="278"/>
      <c r="F43" s="289"/>
      <c r="G43" s="290"/>
    </row>
    <row r="44" spans="1:7" ht="24" customHeight="1">
      <c r="A44" s="278"/>
      <c r="B44" s="283" t="s">
        <v>77</v>
      </c>
      <c r="C44" s="284"/>
      <c r="D44" s="285"/>
      <c r="E44" s="278"/>
      <c r="F44" s="289"/>
      <c r="G44" s="290"/>
    </row>
    <row r="45" spans="1:7" ht="27" customHeight="1">
      <c r="A45" s="279"/>
      <c r="B45" s="286" t="s">
        <v>78</v>
      </c>
      <c r="C45" s="287"/>
      <c r="D45" s="288"/>
      <c r="E45" s="279"/>
      <c r="F45" s="289"/>
      <c r="G45" s="290"/>
    </row>
    <row r="46" spans="1:7" ht="15.95" customHeight="1">
      <c r="A46" s="259" t="s">
        <v>29</v>
      </c>
      <c r="B46" s="260"/>
      <c r="C46" s="21" t="s">
        <v>30</v>
      </c>
      <c r="D46" s="49">
        <f>B48+E48</f>
        <v>77400</v>
      </c>
      <c r="E46" s="48"/>
      <c r="F46" s="23"/>
      <c r="G46" s="23"/>
    </row>
    <row r="47" spans="1:7" ht="20.100000000000001" customHeight="1">
      <c r="A47" s="261" t="s">
        <v>25</v>
      </c>
      <c r="B47" s="24" t="s">
        <v>31</v>
      </c>
      <c r="C47" s="24" t="s">
        <v>32</v>
      </c>
      <c r="D47" s="264" t="s">
        <v>26</v>
      </c>
      <c r="E47" s="24" t="s">
        <v>31</v>
      </c>
      <c r="F47" s="267" t="s">
        <v>32</v>
      </c>
      <c r="G47" s="268"/>
    </row>
    <row r="48" spans="1:7" ht="18" customHeight="1">
      <c r="A48" s="262"/>
      <c r="B48" s="343">
        <v>75000</v>
      </c>
      <c r="C48" s="343" t="s">
        <v>103</v>
      </c>
      <c r="D48" s="265"/>
      <c r="E48" s="343">
        <v>2400</v>
      </c>
      <c r="F48" s="346" t="s">
        <v>104</v>
      </c>
      <c r="G48" s="347"/>
    </row>
    <row r="49" spans="1:7" ht="24" customHeight="1">
      <c r="A49" s="262"/>
      <c r="B49" s="344"/>
      <c r="C49" s="344"/>
      <c r="D49" s="265"/>
      <c r="E49" s="344"/>
      <c r="F49" s="348"/>
      <c r="G49" s="349"/>
    </row>
    <row r="50" spans="1:7" ht="54.95" customHeight="1">
      <c r="A50" s="263"/>
      <c r="B50" s="345"/>
      <c r="C50" s="345"/>
      <c r="D50" s="266"/>
      <c r="E50" s="345"/>
      <c r="F50" s="350"/>
      <c r="G50" s="351"/>
    </row>
    <row r="51" spans="1:7" ht="15.95" customHeight="1">
      <c r="A51" s="255" t="s">
        <v>33</v>
      </c>
      <c r="B51" s="255"/>
      <c r="C51" s="255"/>
      <c r="D51" s="255"/>
      <c r="E51" s="255"/>
      <c r="F51" s="255"/>
      <c r="G51" s="255"/>
    </row>
    <row r="52" spans="1:7" ht="15" customHeight="1">
      <c r="A52" s="256"/>
      <c r="B52" s="257"/>
      <c r="C52" s="257"/>
      <c r="D52" s="257"/>
      <c r="E52" s="257"/>
      <c r="F52" s="257"/>
      <c r="G52" s="258"/>
    </row>
    <row r="53" spans="1:7" ht="15" customHeight="1"/>
    <row r="54" spans="1:7" ht="15" customHeight="1"/>
    <row r="55" spans="1:7" ht="15" customHeight="1"/>
    <row r="56" spans="1:7" ht="15" customHeight="1">
      <c r="C56" t="s">
        <v>5</v>
      </c>
    </row>
    <row r="57" spans="1:7" ht="15" customHeight="1"/>
  </sheetData>
  <mergeCells count="74">
    <mergeCell ref="A38:G38"/>
    <mergeCell ref="A39:A45"/>
    <mergeCell ref="F44:G44"/>
    <mergeCell ref="F45:G45"/>
    <mergeCell ref="A51:G51"/>
    <mergeCell ref="F39:G39"/>
    <mergeCell ref="F40:G40"/>
    <mergeCell ref="F41:G41"/>
    <mergeCell ref="F42:G42"/>
    <mergeCell ref="F43:G43"/>
    <mergeCell ref="B39:D39"/>
    <mergeCell ref="A52:G52"/>
    <mergeCell ref="B44:D44"/>
    <mergeCell ref="A46:B46"/>
    <mergeCell ref="A47:A50"/>
    <mergeCell ref="D47:D50"/>
    <mergeCell ref="F47:G47"/>
    <mergeCell ref="B48:B50"/>
    <mergeCell ref="C48:C50"/>
    <mergeCell ref="E48:E50"/>
    <mergeCell ref="F48:G50"/>
    <mergeCell ref="E39:E45"/>
    <mergeCell ref="B40:D40"/>
    <mergeCell ref="B41:D41"/>
    <mergeCell ref="B42:D42"/>
    <mergeCell ref="B43:D43"/>
    <mergeCell ref="B45:D45"/>
    <mergeCell ref="A35:G35"/>
    <mergeCell ref="A36:A37"/>
    <mergeCell ref="B36:C36"/>
    <mergeCell ref="D36:D37"/>
    <mergeCell ref="E36:G37"/>
    <mergeCell ref="B37:C37"/>
    <mergeCell ref="A29:G29"/>
    <mergeCell ref="A30:A34"/>
    <mergeCell ref="B30:C30"/>
    <mergeCell ref="D30:D34"/>
    <mergeCell ref="B31:C31"/>
    <mergeCell ref="B32:C32"/>
    <mergeCell ref="B33:C33"/>
    <mergeCell ref="B34:C34"/>
    <mergeCell ref="E32:G32"/>
    <mergeCell ref="E33:G33"/>
    <mergeCell ref="E34:G34"/>
    <mergeCell ref="E30:G31"/>
    <mergeCell ref="E20:G20"/>
    <mergeCell ref="A21:A28"/>
    <mergeCell ref="E21:G21"/>
    <mergeCell ref="E25:G25"/>
    <mergeCell ref="E26:G26"/>
    <mergeCell ref="E27:G27"/>
    <mergeCell ref="E28:G28"/>
    <mergeCell ref="A16:A20"/>
    <mergeCell ref="E16:G16"/>
    <mergeCell ref="E17:G17"/>
    <mergeCell ref="E18:G18"/>
    <mergeCell ref="E19:G19"/>
    <mergeCell ref="E22:G22"/>
    <mergeCell ref="E23:G23"/>
    <mergeCell ref="E24:G24"/>
    <mergeCell ref="A9:C9"/>
    <mergeCell ref="A10:A13"/>
    <mergeCell ref="D10:D13"/>
    <mergeCell ref="A14:G14"/>
    <mergeCell ref="E15:G15"/>
    <mergeCell ref="B7:C7"/>
    <mergeCell ref="B8:C8"/>
    <mergeCell ref="A1:G1"/>
    <mergeCell ref="B2:C2"/>
    <mergeCell ref="A3:C3"/>
    <mergeCell ref="D3:D6"/>
    <mergeCell ref="B4:C4"/>
    <mergeCell ref="B5:C5"/>
    <mergeCell ref="B6:C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13" zoomScaleNormal="100" zoomScalePageLayoutView="150" workbookViewId="0">
      <selection activeCell="I27" sqref="I27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182" t="s">
        <v>1</v>
      </c>
      <c r="B2" s="328" t="s">
        <v>457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182" t="s">
        <v>6</v>
      </c>
      <c r="F3" s="4" t="s">
        <v>7</v>
      </c>
      <c r="G3" s="182" t="s">
        <v>8</v>
      </c>
      <c r="H3" s="5"/>
    </row>
    <row r="4" spans="1:8" ht="18.95" customHeight="1">
      <c r="A4" s="182" t="s">
        <v>9</v>
      </c>
      <c r="B4" s="332">
        <v>639400</v>
      </c>
      <c r="C4" s="333"/>
      <c r="D4" s="331"/>
      <c r="E4" s="6" t="s">
        <v>37</v>
      </c>
      <c r="F4" s="7">
        <v>10</v>
      </c>
      <c r="G4" s="42" t="s">
        <v>470</v>
      </c>
    </row>
    <row r="5" spans="1:8" ht="23.1" customHeight="1">
      <c r="A5" s="182" t="s">
        <v>10</v>
      </c>
      <c r="B5" s="325">
        <f>B6-B4</f>
        <v>2868000</v>
      </c>
      <c r="C5" s="326"/>
      <c r="D5" s="331"/>
      <c r="E5" s="6" t="s">
        <v>38</v>
      </c>
      <c r="F5" s="7">
        <v>10</v>
      </c>
      <c r="G5" s="42" t="s">
        <v>471</v>
      </c>
    </row>
    <row r="6" spans="1:8" ht="21.95" customHeight="1">
      <c r="A6" s="182" t="s">
        <v>11</v>
      </c>
      <c r="B6" s="325">
        <f>2290600+1016800+200000</f>
        <v>3507400</v>
      </c>
      <c r="C6" s="326"/>
      <c r="D6" s="331"/>
      <c r="E6" s="6" t="s">
        <v>39</v>
      </c>
      <c r="F6" s="7">
        <v>25</v>
      </c>
      <c r="G6" s="42" t="s">
        <v>118</v>
      </c>
    </row>
    <row r="7" spans="1:8" ht="20.25" customHeight="1">
      <c r="A7" s="34" t="s">
        <v>41</v>
      </c>
      <c r="B7" s="352">
        <f>'0819'!B7:C7+'0820'!B6:C6</f>
        <v>48233330</v>
      </c>
      <c r="C7" s="353"/>
      <c r="D7" s="32"/>
      <c r="E7" s="33"/>
      <c r="F7" s="31"/>
      <c r="G7" s="30"/>
    </row>
    <row r="8" spans="1:8" ht="25.5" customHeight="1">
      <c r="A8" s="187" t="s">
        <v>40</v>
      </c>
      <c r="B8" s="427">
        <v>75000000</v>
      </c>
      <c r="C8" s="428"/>
      <c r="D8" s="32"/>
      <c r="E8" s="179"/>
      <c r="F8" s="31"/>
      <c r="G8" s="180"/>
    </row>
    <row r="9" spans="1:8" ht="27.95" customHeight="1">
      <c r="A9" s="313" t="s">
        <v>12</v>
      </c>
      <c r="B9" s="276"/>
      <c r="C9" s="314"/>
      <c r="D9" s="185"/>
      <c r="E9" s="183"/>
      <c r="F9" s="183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188" t="s">
        <v>475</v>
      </c>
      <c r="C11" s="188">
        <v>8</v>
      </c>
      <c r="D11" s="318"/>
      <c r="E11" s="15"/>
      <c r="F11" s="184"/>
      <c r="G11" s="13"/>
    </row>
    <row r="12" spans="1:8" ht="18" customHeight="1">
      <c r="A12" s="316"/>
      <c r="B12" s="188" t="s">
        <v>473</v>
      </c>
      <c r="C12" s="188">
        <v>4</v>
      </c>
      <c r="D12" s="318"/>
      <c r="E12" s="15"/>
      <c r="F12" s="184"/>
      <c r="G12" s="13"/>
    </row>
    <row r="13" spans="1:8" ht="17.100000000000001" customHeight="1">
      <c r="A13" s="316"/>
      <c r="B13" s="188" t="s">
        <v>474</v>
      </c>
      <c r="C13" s="188">
        <v>4</v>
      </c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8.95" customHeight="1">
      <c r="A16" s="278"/>
      <c r="B16" s="35">
        <v>0.52083333333333337</v>
      </c>
      <c r="C16" s="188" t="s">
        <v>458</v>
      </c>
      <c r="D16" s="188">
        <v>5</v>
      </c>
      <c r="E16" s="309" t="s">
        <v>459</v>
      </c>
      <c r="F16" s="310"/>
      <c r="G16" s="311"/>
    </row>
    <row r="17" spans="1:7" ht="18.95" customHeight="1">
      <c r="A17" s="278"/>
      <c r="B17" s="35"/>
      <c r="C17" s="186"/>
      <c r="D17" s="184"/>
      <c r="E17" s="309"/>
      <c r="F17" s="310"/>
      <c r="G17" s="311"/>
    </row>
    <row r="18" spans="1:7" ht="18.95" customHeight="1">
      <c r="A18" s="278"/>
      <c r="B18" s="35"/>
      <c r="C18" s="184"/>
      <c r="D18" s="184"/>
      <c r="E18" s="309"/>
      <c r="F18" s="310"/>
      <c r="G18" s="311"/>
    </row>
    <row r="19" spans="1:7" ht="18.95" customHeight="1">
      <c r="A19" s="279"/>
      <c r="B19" s="35"/>
      <c r="C19" s="184"/>
      <c r="D19" s="184"/>
      <c r="E19" s="309"/>
      <c r="F19" s="310"/>
      <c r="G19" s="311"/>
    </row>
    <row r="20" spans="1:7" ht="20.100000000000001" customHeight="1">
      <c r="A20" s="297" t="s">
        <v>23</v>
      </c>
      <c r="B20" s="35">
        <v>0.25</v>
      </c>
      <c r="C20" s="186" t="s">
        <v>460</v>
      </c>
      <c r="D20" s="184">
        <v>3</v>
      </c>
      <c r="E20" s="312" t="s">
        <v>461</v>
      </c>
      <c r="F20" s="312"/>
      <c r="G20" s="312"/>
    </row>
    <row r="21" spans="1:7" ht="21" customHeight="1">
      <c r="A21" s="297"/>
      <c r="B21" s="35">
        <v>0.29166666666666669</v>
      </c>
      <c r="C21" s="188" t="s">
        <v>472</v>
      </c>
      <c r="D21" s="184">
        <v>8</v>
      </c>
      <c r="E21" s="312" t="s">
        <v>462</v>
      </c>
      <c r="F21" s="312"/>
      <c r="G21" s="312"/>
    </row>
    <row r="22" spans="1:7" ht="18.95" customHeight="1">
      <c r="A22" s="297"/>
      <c r="B22" s="35">
        <v>0.29166666666666669</v>
      </c>
      <c r="C22" s="186" t="s">
        <v>464</v>
      </c>
      <c r="D22" s="186" t="s">
        <v>465</v>
      </c>
      <c r="E22" s="312"/>
      <c r="F22" s="312"/>
      <c r="G22" s="312"/>
    </row>
    <row r="23" spans="1:7" ht="18.95" customHeight="1">
      <c r="A23" s="297"/>
      <c r="B23" s="35">
        <v>0.29166666666666669</v>
      </c>
      <c r="C23" s="186" t="s">
        <v>463</v>
      </c>
      <c r="D23" s="184">
        <v>11</v>
      </c>
      <c r="E23" s="312" t="s">
        <v>477</v>
      </c>
      <c r="F23" s="312"/>
      <c r="G23" s="312"/>
    </row>
    <row r="24" spans="1:7" ht="21.95" customHeight="1">
      <c r="A24" s="297"/>
      <c r="B24" s="184"/>
      <c r="C24" s="184"/>
      <c r="D24" s="184"/>
      <c r="E24" s="312"/>
      <c r="F24" s="312"/>
      <c r="G24" s="312"/>
    </row>
    <row r="25" spans="1:7" ht="26.1" customHeight="1">
      <c r="A25" s="276" t="s">
        <v>24</v>
      </c>
      <c r="B25" s="276"/>
      <c r="C25" s="276"/>
      <c r="D25" s="276"/>
      <c r="E25" s="276"/>
      <c r="F25" s="276"/>
      <c r="G25" s="276"/>
    </row>
    <row r="26" spans="1:7" ht="18.95" customHeight="1">
      <c r="A26" s="297" t="s">
        <v>25</v>
      </c>
      <c r="B26" s="280" t="s">
        <v>469</v>
      </c>
      <c r="C26" s="282"/>
      <c r="D26" s="297" t="s">
        <v>26</v>
      </c>
      <c r="E26" s="431" t="s">
        <v>476</v>
      </c>
      <c r="F26" s="432"/>
      <c r="G26" s="433"/>
    </row>
    <row r="27" spans="1:7" ht="18" customHeight="1">
      <c r="A27" s="297"/>
      <c r="B27" s="298"/>
      <c r="C27" s="299"/>
      <c r="D27" s="297"/>
      <c r="E27" s="382" t="s">
        <v>480</v>
      </c>
      <c r="F27" s="383"/>
      <c r="G27" s="384"/>
    </row>
    <row r="28" spans="1:7" ht="18" customHeight="1">
      <c r="A28" s="297"/>
      <c r="B28" s="298"/>
      <c r="C28" s="299"/>
      <c r="D28" s="297"/>
      <c r="E28" s="382" t="s">
        <v>478</v>
      </c>
      <c r="F28" s="383"/>
      <c r="G28" s="384"/>
    </row>
    <row r="29" spans="1:7" ht="18" customHeight="1">
      <c r="A29" s="297"/>
      <c r="B29" s="298"/>
      <c r="C29" s="299"/>
      <c r="D29" s="297"/>
      <c r="E29" s="382" t="s">
        <v>479</v>
      </c>
      <c r="F29" s="383"/>
      <c r="G29" s="384"/>
    </row>
    <row r="30" spans="1:7" ht="18.95" customHeight="1">
      <c r="A30" s="297"/>
      <c r="B30" s="300"/>
      <c r="C30" s="301"/>
      <c r="D30" s="297"/>
      <c r="E30" s="286" t="s">
        <v>505</v>
      </c>
      <c r="F30" s="287"/>
      <c r="G30" s="288"/>
    </row>
    <row r="31" spans="1:7" ht="24" customHeight="1">
      <c r="A31" s="276" t="s">
        <v>27</v>
      </c>
      <c r="B31" s="295"/>
      <c r="C31" s="295"/>
      <c r="D31" s="295"/>
      <c r="E31" s="295"/>
      <c r="F31" s="295"/>
      <c r="G31" s="295"/>
    </row>
    <row r="32" spans="1:7" ht="20.100000000000001" customHeight="1">
      <c r="A32" s="277" t="s">
        <v>25</v>
      </c>
      <c r="B32" s="280" t="s">
        <v>466</v>
      </c>
      <c r="C32" s="282"/>
      <c r="D32" s="277" t="s">
        <v>26</v>
      </c>
      <c r="E32" s="289"/>
      <c r="F32" s="340"/>
      <c r="G32" s="290"/>
    </row>
    <row r="33" spans="1:7" ht="20.100000000000001" customHeight="1">
      <c r="A33" s="279"/>
      <c r="B33" s="286" t="s">
        <v>35</v>
      </c>
      <c r="C33" s="288"/>
      <c r="D33" s="279"/>
      <c r="E33" s="293"/>
      <c r="F33" s="296"/>
      <c r="G33" s="294"/>
    </row>
    <row r="34" spans="1:7" ht="27" customHeight="1">
      <c r="A34" s="276" t="s">
        <v>28</v>
      </c>
      <c r="B34" s="276"/>
      <c r="C34" s="276"/>
      <c r="D34" s="276"/>
      <c r="E34" s="276"/>
      <c r="F34" s="276"/>
      <c r="G34" s="276"/>
    </row>
    <row r="35" spans="1:7" ht="20.100000000000001" customHeight="1">
      <c r="A35" s="277" t="s">
        <v>25</v>
      </c>
      <c r="B35" s="280" t="s">
        <v>467</v>
      </c>
      <c r="C35" s="281"/>
      <c r="D35" s="282"/>
      <c r="E35" s="277" t="s">
        <v>26</v>
      </c>
      <c r="F35" s="289"/>
      <c r="G35" s="290"/>
    </row>
    <row r="36" spans="1:7" ht="20.100000000000001" customHeight="1">
      <c r="A36" s="278"/>
      <c r="B36" s="283" t="s">
        <v>468</v>
      </c>
      <c r="C36" s="284"/>
      <c r="D36" s="285"/>
      <c r="E36" s="278"/>
      <c r="F36" s="291"/>
      <c r="G36" s="292"/>
    </row>
    <row r="37" spans="1:7" ht="20.100000000000001" customHeight="1">
      <c r="A37" s="278"/>
      <c r="B37" s="283"/>
      <c r="C37" s="284"/>
      <c r="D37" s="285"/>
      <c r="E37" s="278"/>
      <c r="F37" s="291"/>
      <c r="G37" s="292"/>
    </row>
    <row r="38" spans="1:7" ht="20.100000000000001" customHeight="1">
      <c r="A38" s="278"/>
      <c r="B38" s="283"/>
      <c r="C38" s="284"/>
      <c r="D38" s="285"/>
      <c r="E38" s="278"/>
      <c r="F38" s="291"/>
      <c r="G38" s="292"/>
    </row>
    <row r="39" spans="1:7" ht="20.100000000000001" customHeight="1">
      <c r="A39" s="278"/>
      <c r="B39" s="283"/>
      <c r="C39" s="284"/>
      <c r="D39" s="285"/>
      <c r="E39" s="278"/>
      <c r="F39" s="291"/>
      <c r="G39" s="292"/>
    </row>
    <row r="40" spans="1:7" ht="20.100000000000001" customHeight="1">
      <c r="A40" s="279"/>
      <c r="B40" s="286"/>
      <c r="C40" s="287"/>
      <c r="D40" s="288"/>
      <c r="E40" s="279"/>
      <c r="F40" s="293"/>
      <c r="G40" s="294"/>
    </row>
    <row r="41" spans="1:7" ht="24" customHeight="1">
      <c r="A41" s="259" t="s">
        <v>29</v>
      </c>
      <c r="B41" s="260"/>
      <c r="C41" s="21" t="s">
        <v>30</v>
      </c>
      <c r="D41" s="22">
        <f>B43+E43</f>
        <v>0</v>
      </c>
      <c r="E41" s="23"/>
      <c r="F41" s="23"/>
      <c r="G41" s="23"/>
    </row>
    <row r="42" spans="1:7" ht="27" customHeight="1">
      <c r="A42" s="261" t="s">
        <v>25</v>
      </c>
      <c r="B42" s="24" t="s">
        <v>31</v>
      </c>
      <c r="C42" s="24" t="s">
        <v>32</v>
      </c>
      <c r="D42" s="264" t="s">
        <v>26</v>
      </c>
      <c r="E42" s="24" t="s">
        <v>31</v>
      </c>
      <c r="F42" s="267" t="s">
        <v>32</v>
      </c>
      <c r="G42" s="268"/>
    </row>
    <row r="43" spans="1:7" ht="15.95" customHeight="1">
      <c r="A43" s="262"/>
      <c r="B43" s="269"/>
      <c r="C43" s="269"/>
      <c r="D43" s="265"/>
      <c r="E43" s="269"/>
      <c r="F43" s="272"/>
      <c r="G43" s="273"/>
    </row>
    <row r="44" spans="1:7" ht="20.100000000000001" customHeight="1">
      <c r="A44" s="262"/>
      <c r="B44" s="270"/>
      <c r="C44" s="270"/>
      <c r="D44" s="265"/>
      <c r="E44" s="270"/>
      <c r="F44" s="378"/>
      <c r="G44" s="379"/>
    </row>
    <row r="45" spans="1:7" ht="18" customHeight="1">
      <c r="A45" s="263"/>
      <c r="B45" s="271"/>
      <c r="C45" s="271"/>
      <c r="D45" s="266"/>
      <c r="E45" s="271"/>
      <c r="F45" s="380"/>
      <c r="G45" s="381"/>
    </row>
    <row r="46" spans="1:7" ht="24" customHeight="1">
      <c r="A46" s="255" t="s">
        <v>33</v>
      </c>
      <c r="B46" s="255"/>
      <c r="C46" s="255"/>
      <c r="D46" s="255"/>
      <c r="E46" s="255"/>
      <c r="F46" s="255"/>
      <c r="G46" s="255"/>
    </row>
    <row r="47" spans="1:7" ht="54.95" customHeight="1">
      <c r="A47" s="256"/>
      <c r="B47" s="257"/>
      <c r="C47" s="257"/>
      <c r="D47" s="257"/>
      <c r="E47" s="257"/>
      <c r="F47" s="257"/>
      <c r="G47" s="25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4">
    <mergeCell ref="A1:G1"/>
    <mergeCell ref="B2:C2"/>
    <mergeCell ref="A3:C3"/>
    <mergeCell ref="D3:D6"/>
    <mergeCell ref="B4:C4"/>
    <mergeCell ref="B5:C5"/>
    <mergeCell ref="B6:C6"/>
    <mergeCell ref="A16:A19"/>
    <mergeCell ref="E16:G16"/>
    <mergeCell ref="E17:G17"/>
    <mergeCell ref="E18:G18"/>
    <mergeCell ref="E19:G19"/>
    <mergeCell ref="A9:C9"/>
    <mergeCell ref="A10:A13"/>
    <mergeCell ref="D10:D13"/>
    <mergeCell ref="A14:G14"/>
    <mergeCell ref="E15:G15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B27:C27"/>
    <mergeCell ref="B28:C28"/>
    <mergeCell ref="B29:C29"/>
    <mergeCell ref="B30:C30"/>
    <mergeCell ref="E26:G26"/>
    <mergeCell ref="E27:G27"/>
    <mergeCell ref="E28:G28"/>
    <mergeCell ref="E29:G29"/>
    <mergeCell ref="E30:G30"/>
    <mergeCell ref="A31:G31"/>
    <mergeCell ref="A32:A33"/>
    <mergeCell ref="B32:C32"/>
    <mergeCell ref="D32:D33"/>
    <mergeCell ref="E32:G33"/>
    <mergeCell ref="B33:C33"/>
    <mergeCell ref="F35:G40"/>
    <mergeCell ref="B36:D36"/>
    <mergeCell ref="B37:D37"/>
    <mergeCell ref="B38:D38"/>
    <mergeCell ref="B39:D39"/>
    <mergeCell ref="B40:D40"/>
    <mergeCell ref="B7:C7"/>
    <mergeCell ref="B8:C8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E35:E40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topLeftCell="A16" zoomScaleNormal="100" zoomScalePageLayoutView="150" workbookViewId="0">
      <selection activeCell="K18" sqref="K1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189" t="s">
        <v>1</v>
      </c>
      <c r="B2" s="328" t="s">
        <v>481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189" t="s">
        <v>6</v>
      </c>
      <c r="F3" s="4" t="s">
        <v>7</v>
      </c>
      <c r="G3" s="189" t="s">
        <v>8</v>
      </c>
      <c r="H3" s="5"/>
    </row>
    <row r="4" spans="1:8" ht="18.95" customHeight="1">
      <c r="A4" s="189" t="s">
        <v>9</v>
      </c>
      <c r="B4" s="332">
        <v>1438550</v>
      </c>
      <c r="C4" s="333"/>
      <c r="D4" s="331"/>
      <c r="E4" s="6" t="s">
        <v>37</v>
      </c>
      <c r="F4" s="7">
        <v>10</v>
      </c>
      <c r="G4" s="42" t="s">
        <v>65</v>
      </c>
    </row>
    <row r="5" spans="1:8" ht="23.1" customHeight="1">
      <c r="A5" s="189" t="s">
        <v>10</v>
      </c>
      <c r="B5" s="325">
        <f>B6-B4</f>
        <v>911200</v>
      </c>
      <c r="C5" s="326"/>
      <c r="D5" s="331"/>
      <c r="E5" s="6" t="s">
        <v>38</v>
      </c>
      <c r="F5" s="7">
        <v>10</v>
      </c>
      <c r="G5" s="42" t="s">
        <v>501</v>
      </c>
    </row>
    <row r="6" spans="1:8" ht="21.95" customHeight="1">
      <c r="A6" s="189" t="s">
        <v>11</v>
      </c>
      <c r="B6" s="325">
        <f>1663350+686400</f>
        <v>2349750</v>
      </c>
      <c r="C6" s="326"/>
      <c r="D6" s="331"/>
      <c r="E6" s="6" t="s">
        <v>39</v>
      </c>
      <c r="F6" s="7">
        <v>25</v>
      </c>
      <c r="G6" s="42" t="s">
        <v>500</v>
      </c>
    </row>
    <row r="7" spans="1:8" ht="20.25" customHeight="1">
      <c r="A7" s="34" t="s">
        <v>41</v>
      </c>
      <c r="B7" s="352">
        <f>'0820'!B7:C7+'0821'!B6:C6</f>
        <v>50583080</v>
      </c>
      <c r="C7" s="353"/>
      <c r="D7" s="32"/>
      <c r="E7" s="33"/>
      <c r="F7" s="31"/>
      <c r="G7" s="30"/>
    </row>
    <row r="8" spans="1:8" ht="25.5" customHeight="1">
      <c r="A8" s="197" t="s">
        <v>40</v>
      </c>
      <c r="B8" s="427">
        <v>75000000</v>
      </c>
      <c r="C8" s="428"/>
      <c r="D8" s="32"/>
      <c r="E8" s="179"/>
      <c r="F8" s="31"/>
      <c r="G8" s="180"/>
    </row>
    <row r="9" spans="1:8" ht="27.95" customHeight="1">
      <c r="A9" s="313" t="s">
        <v>12</v>
      </c>
      <c r="B9" s="276"/>
      <c r="C9" s="314"/>
      <c r="D9" s="192"/>
      <c r="E9" s="191"/>
      <c r="F9" s="191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198" t="s">
        <v>503</v>
      </c>
      <c r="C11" s="198">
        <v>17</v>
      </c>
      <c r="D11" s="318"/>
      <c r="E11" s="15"/>
      <c r="F11" s="190"/>
      <c r="G11" s="13"/>
    </row>
    <row r="12" spans="1:8" ht="18" customHeight="1">
      <c r="A12" s="316"/>
      <c r="B12" s="196" t="s">
        <v>502</v>
      </c>
      <c r="C12" s="196">
        <v>5</v>
      </c>
      <c r="D12" s="318"/>
      <c r="E12" s="15"/>
      <c r="F12" s="190"/>
      <c r="G12" s="13"/>
    </row>
    <row r="13" spans="1:8" ht="17.100000000000001" customHeight="1">
      <c r="A13" s="316"/>
      <c r="B13" s="18" t="s">
        <v>504</v>
      </c>
      <c r="C13" s="18">
        <v>7</v>
      </c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8.95" customHeight="1">
      <c r="A16" s="278"/>
      <c r="B16" s="35">
        <v>0.47916666666666669</v>
      </c>
      <c r="C16" s="190" t="s">
        <v>482</v>
      </c>
      <c r="D16" s="190">
        <v>7</v>
      </c>
      <c r="E16" s="309"/>
      <c r="F16" s="310"/>
      <c r="G16" s="311"/>
    </row>
    <row r="17" spans="1:7" ht="18.95" customHeight="1">
      <c r="A17" s="278"/>
      <c r="B17" s="35">
        <v>0.5</v>
      </c>
      <c r="C17" s="190" t="s">
        <v>483</v>
      </c>
      <c r="D17" s="190">
        <v>13</v>
      </c>
      <c r="E17" s="309" t="s">
        <v>499</v>
      </c>
      <c r="F17" s="310"/>
      <c r="G17" s="311"/>
    </row>
    <row r="18" spans="1:7" ht="18.95" customHeight="1">
      <c r="A18" s="278"/>
      <c r="B18" s="35">
        <v>0.51041666666666663</v>
      </c>
      <c r="C18" s="190" t="s">
        <v>484</v>
      </c>
      <c r="D18" s="190">
        <v>2</v>
      </c>
      <c r="E18" s="309"/>
      <c r="F18" s="310"/>
      <c r="G18" s="311"/>
    </row>
    <row r="19" spans="1:7" ht="18.95" customHeight="1">
      <c r="A19" s="278"/>
      <c r="B19" s="35">
        <v>4.1666666666666664E-2</v>
      </c>
      <c r="C19" s="190" t="s">
        <v>485</v>
      </c>
      <c r="D19" s="190">
        <v>4</v>
      </c>
      <c r="E19" s="309"/>
      <c r="F19" s="310"/>
      <c r="G19" s="311"/>
    </row>
    <row r="20" spans="1:7" ht="18.95" customHeight="1">
      <c r="A20" s="279"/>
      <c r="B20" s="35">
        <v>6.25E-2</v>
      </c>
      <c r="C20" s="190" t="s">
        <v>486</v>
      </c>
      <c r="D20" s="190">
        <v>2</v>
      </c>
      <c r="E20" s="309"/>
      <c r="F20" s="310"/>
      <c r="G20" s="311"/>
    </row>
    <row r="21" spans="1:7" ht="20.100000000000001" customHeight="1">
      <c r="A21" s="297" t="s">
        <v>23</v>
      </c>
      <c r="B21" s="35">
        <v>0.29166666666666669</v>
      </c>
      <c r="C21" s="190" t="s">
        <v>423</v>
      </c>
      <c r="D21" s="190">
        <v>4</v>
      </c>
      <c r="E21" s="312" t="s">
        <v>489</v>
      </c>
      <c r="F21" s="312"/>
      <c r="G21" s="312"/>
    </row>
    <row r="22" spans="1:7" ht="21" customHeight="1">
      <c r="A22" s="297"/>
      <c r="B22" s="35">
        <v>0.3125</v>
      </c>
      <c r="C22" s="190" t="s">
        <v>487</v>
      </c>
      <c r="D22" s="190">
        <v>2</v>
      </c>
      <c r="E22" s="312"/>
      <c r="F22" s="312"/>
      <c r="G22" s="312"/>
    </row>
    <row r="23" spans="1:7" ht="18.95" customHeight="1">
      <c r="A23" s="297"/>
      <c r="B23" s="35">
        <v>0.35416666666666669</v>
      </c>
      <c r="C23" s="190" t="s">
        <v>488</v>
      </c>
      <c r="D23" s="190">
        <v>2</v>
      </c>
      <c r="E23" s="312"/>
      <c r="F23" s="312"/>
      <c r="G23" s="312"/>
    </row>
    <row r="24" spans="1:7" ht="18.95" customHeight="1">
      <c r="A24" s="297"/>
      <c r="B24" s="190"/>
      <c r="C24" s="190"/>
      <c r="D24" s="190"/>
      <c r="E24" s="312"/>
      <c r="F24" s="312"/>
      <c r="G24" s="312"/>
    </row>
    <row r="25" spans="1:7" ht="21.95" customHeight="1">
      <c r="A25" s="297"/>
      <c r="B25" s="190"/>
      <c r="C25" s="190"/>
      <c r="D25" s="190"/>
      <c r="E25" s="312"/>
      <c r="F25" s="312"/>
      <c r="G25" s="312"/>
    </row>
    <row r="26" spans="1:7" ht="26.1" customHeight="1">
      <c r="A26" s="276" t="s">
        <v>24</v>
      </c>
      <c r="B26" s="276"/>
      <c r="C26" s="276"/>
      <c r="D26" s="276"/>
      <c r="E26" s="276"/>
      <c r="F26" s="276"/>
      <c r="G26" s="276"/>
    </row>
    <row r="27" spans="1:7" ht="18.95" customHeight="1">
      <c r="A27" s="297" t="s">
        <v>25</v>
      </c>
      <c r="B27" s="280" t="s">
        <v>490</v>
      </c>
      <c r="C27" s="282"/>
      <c r="D27" s="297" t="s">
        <v>26</v>
      </c>
      <c r="E27" s="280" t="s">
        <v>506</v>
      </c>
      <c r="F27" s="281"/>
      <c r="G27" s="282"/>
    </row>
    <row r="28" spans="1:7" ht="18" customHeight="1">
      <c r="A28" s="297"/>
      <c r="B28" s="298" t="s">
        <v>491</v>
      </c>
      <c r="C28" s="299"/>
      <c r="D28" s="297"/>
    </row>
    <row r="29" spans="1:7" ht="18" customHeight="1">
      <c r="A29" s="297"/>
      <c r="B29" s="298" t="s">
        <v>492</v>
      </c>
      <c r="C29" s="299"/>
      <c r="D29" s="297"/>
      <c r="E29" s="309" t="s">
        <v>507</v>
      </c>
      <c r="F29" s="310"/>
      <c r="G29" s="311"/>
    </row>
    <row r="30" spans="1:7" ht="18" customHeight="1">
      <c r="A30" s="297"/>
      <c r="B30" s="298" t="s">
        <v>493</v>
      </c>
      <c r="C30" s="299"/>
      <c r="D30" s="297"/>
      <c r="E30" s="193" t="s">
        <v>508</v>
      </c>
      <c r="F30" s="194"/>
      <c r="G30" s="195"/>
    </row>
    <row r="31" spans="1:7" ht="18.95" customHeight="1">
      <c r="A31" s="297"/>
      <c r="B31" s="300" t="s">
        <v>494</v>
      </c>
      <c r="C31" s="301"/>
      <c r="D31" s="297"/>
      <c r="E31" s="193" t="s">
        <v>509</v>
      </c>
      <c r="F31" s="194"/>
      <c r="G31" s="195"/>
    </row>
    <row r="32" spans="1:7" ht="24" customHeight="1">
      <c r="A32" s="276" t="s">
        <v>27</v>
      </c>
      <c r="B32" s="295"/>
      <c r="C32" s="295"/>
      <c r="D32" s="295"/>
      <c r="E32" s="295"/>
      <c r="F32" s="295"/>
      <c r="G32" s="295"/>
    </row>
    <row r="33" spans="1:7" ht="20.100000000000001" customHeight="1">
      <c r="A33" s="277" t="s">
        <v>25</v>
      </c>
      <c r="B33" s="280" t="s">
        <v>495</v>
      </c>
      <c r="C33" s="282"/>
      <c r="D33" s="277" t="s">
        <v>26</v>
      </c>
      <c r="E33" s="289"/>
      <c r="F33" s="340"/>
      <c r="G33" s="290"/>
    </row>
    <row r="34" spans="1:7" ht="20.100000000000001" customHeight="1">
      <c r="A34" s="279"/>
      <c r="B34" s="286" t="s">
        <v>35</v>
      </c>
      <c r="C34" s="288"/>
      <c r="D34" s="279"/>
      <c r="E34" s="293"/>
      <c r="F34" s="296"/>
      <c r="G34" s="294"/>
    </row>
    <row r="35" spans="1:7" ht="27" customHeight="1">
      <c r="A35" s="276" t="s">
        <v>28</v>
      </c>
      <c r="B35" s="276"/>
      <c r="C35" s="276"/>
      <c r="D35" s="276"/>
      <c r="E35" s="276"/>
      <c r="F35" s="276"/>
      <c r="G35" s="276"/>
    </row>
    <row r="36" spans="1:7" ht="20.100000000000001" customHeight="1">
      <c r="A36" s="277" t="s">
        <v>25</v>
      </c>
      <c r="B36" s="280" t="s">
        <v>496</v>
      </c>
      <c r="C36" s="281"/>
      <c r="D36" s="282"/>
      <c r="E36" s="277" t="s">
        <v>26</v>
      </c>
      <c r="F36" s="289"/>
      <c r="G36" s="290"/>
    </row>
    <row r="37" spans="1:7" ht="20.100000000000001" customHeight="1">
      <c r="A37" s="278"/>
      <c r="B37" s="283" t="s">
        <v>497</v>
      </c>
      <c r="C37" s="284"/>
      <c r="D37" s="285"/>
      <c r="E37" s="278"/>
      <c r="F37" s="291"/>
      <c r="G37" s="292"/>
    </row>
    <row r="38" spans="1:7" ht="20.100000000000001" customHeight="1">
      <c r="A38" s="278"/>
      <c r="B38" s="283" t="s">
        <v>498</v>
      </c>
      <c r="C38" s="284"/>
      <c r="D38" s="285"/>
      <c r="E38" s="278"/>
      <c r="F38" s="291"/>
      <c r="G38" s="292"/>
    </row>
    <row r="39" spans="1:7" ht="20.100000000000001" customHeight="1">
      <c r="A39" s="278"/>
      <c r="B39" s="283"/>
      <c r="C39" s="284"/>
      <c r="D39" s="285"/>
      <c r="E39" s="278"/>
      <c r="F39" s="291"/>
      <c r="G39" s="292"/>
    </row>
    <row r="40" spans="1:7" ht="20.100000000000001" customHeight="1">
      <c r="A40" s="278"/>
      <c r="B40" s="283"/>
      <c r="C40" s="284"/>
      <c r="D40" s="285"/>
      <c r="E40" s="278"/>
      <c r="F40" s="291"/>
      <c r="G40" s="292"/>
    </row>
    <row r="41" spans="1:7" ht="20.100000000000001" customHeight="1">
      <c r="A41" s="279"/>
      <c r="B41" s="286"/>
      <c r="C41" s="287"/>
      <c r="D41" s="288"/>
      <c r="E41" s="279"/>
      <c r="F41" s="293"/>
      <c r="G41" s="294"/>
    </row>
    <row r="42" spans="1:7" ht="24" customHeight="1">
      <c r="A42" s="259" t="s">
        <v>29</v>
      </c>
      <c r="B42" s="260"/>
      <c r="C42" s="21" t="s">
        <v>30</v>
      </c>
      <c r="D42" s="22">
        <f>B44+E44</f>
        <v>0</v>
      </c>
      <c r="E42" s="23"/>
      <c r="F42" s="23"/>
      <c r="G42" s="23"/>
    </row>
    <row r="43" spans="1:7" ht="27" customHeight="1">
      <c r="A43" s="261" t="s">
        <v>25</v>
      </c>
      <c r="B43" s="24" t="s">
        <v>31</v>
      </c>
      <c r="C43" s="24" t="s">
        <v>32</v>
      </c>
      <c r="D43" s="264" t="s">
        <v>26</v>
      </c>
      <c r="E43" s="24" t="s">
        <v>31</v>
      </c>
      <c r="F43" s="267" t="s">
        <v>32</v>
      </c>
      <c r="G43" s="268"/>
    </row>
    <row r="44" spans="1:7" ht="15.95" customHeight="1">
      <c r="A44" s="262"/>
      <c r="B44" s="269"/>
      <c r="C44" s="269"/>
      <c r="D44" s="265"/>
      <c r="E44" s="269"/>
      <c r="F44" s="272"/>
      <c r="G44" s="273"/>
    </row>
    <row r="45" spans="1:7" ht="20.100000000000001" customHeight="1">
      <c r="A45" s="262"/>
      <c r="B45" s="270"/>
      <c r="C45" s="270"/>
      <c r="D45" s="265"/>
      <c r="E45" s="270"/>
      <c r="F45" s="378"/>
      <c r="G45" s="379"/>
    </row>
    <row r="46" spans="1:7" ht="18" customHeight="1">
      <c r="A46" s="263"/>
      <c r="B46" s="271"/>
      <c r="C46" s="271"/>
      <c r="D46" s="266"/>
      <c r="E46" s="271"/>
      <c r="F46" s="380"/>
      <c r="G46" s="381"/>
    </row>
    <row r="47" spans="1:7" ht="24" customHeight="1">
      <c r="A47" s="255" t="s">
        <v>33</v>
      </c>
      <c r="B47" s="255"/>
      <c r="C47" s="255"/>
      <c r="D47" s="255"/>
      <c r="E47" s="255"/>
      <c r="F47" s="255"/>
      <c r="G47" s="255"/>
    </row>
    <row r="48" spans="1:7" ht="54.95" customHeight="1">
      <c r="A48" s="256"/>
      <c r="B48" s="257"/>
      <c r="C48" s="257"/>
      <c r="D48" s="257"/>
      <c r="E48" s="257"/>
      <c r="F48" s="257"/>
      <c r="G48" s="258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2">
    <mergeCell ref="B7:C7"/>
    <mergeCell ref="B8:C8"/>
    <mergeCell ref="A47:G47"/>
    <mergeCell ref="A48:G48"/>
    <mergeCell ref="E19:G19"/>
    <mergeCell ref="A42:B42"/>
    <mergeCell ref="A43:A46"/>
    <mergeCell ref="D43:D46"/>
    <mergeCell ref="F43:G43"/>
    <mergeCell ref="B44:B46"/>
    <mergeCell ref="C44:C46"/>
    <mergeCell ref="E44:E46"/>
    <mergeCell ref="F44:G46"/>
    <mergeCell ref="A35:G35"/>
    <mergeCell ref="A36:A41"/>
    <mergeCell ref="B36:D36"/>
    <mergeCell ref="E36:E41"/>
    <mergeCell ref="F36:G41"/>
    <mergeCell ref="B37:D37"/>
    <mergeCell ref="B38:D38"/>
    <mergeCell ref="B39:D39"/>
    <mergeCell ref="B40:D40"/>
    <mergeCell ref="B41:D41"/>
    <mergeCell ref="A32:G32"/>
    <mergeCell ref="A33:A34"/>
    <mergeCell ref="B33:C33"/>
    <mergeCell ref="D33:D34"/>
    <mergeCell ref="E33:G34"/>
    <mergeCell ref="B34:C34"/>
    <mergeCell ref="A26:G26"/>
    <mergeCell ref="A27:A31"/>
    <mergeCell ref="B27:C27"/>
    <mergeCell ref="D27:D31"/>
    <mergeCell ref="B28:C28"/>
    <mergeCell ref="B29:C29"/>
    <mergeCell ref="B30:C30"/>
    <mergeCell ref="B31:C31"/>
    <mergeCell ref="E27:G27"/>
    <mergeCell ref="E29:G29"/>
    <mergeCell ref="A21:A25"/>
    <mergeCell ref="E21:G21"/>
    <mergeCell ref="E22:G22"/>
    <mergeCell ref="E23:G23"/>
    <mergeCell ref="E24:G24"/>
    <mergeCell ref="E25:G25"/>
    <mergeCell ref="A9:C9"/>
    <mergeCell ref="A10:A13"/>
    <mergeCell ref="D10:D13"/>
    <mergeCell ref="A14:G14"/>
    <mergeCell ref="E15:G15"/>
    <mergeCell ref="A16:A20"/>
    <mergeCell ref="E16:G16"/>
    <mergeCell ref="E17:G17"/>
    <mergeCell ref="E18:G18"/>
    <mergeCell ref="E20:G20"/>
    <mergeCell ref="A1:G1"/>
    <mergeCell ref="B2:C2"/>
    <mergeCell ref="A3:C3"/>
    <mergeCell ref="D3:D6"/>
    <mergeCell ref="B4:C4"/>
    <mergeCell ref="B5:C5"/>
    <mergeCell ref="B6:C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"/>
  <sheetViews>
    <sheetView topLeftCell="A13" zoomScaleNormal="100" zoomScalePageLayoutView="150" workbookViewId="0">
      <selection activeCell="I31" sqref="I31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199" t="s">
        <v>1</v>
      </c>
      <c r="B2" s="328" t="s">
        <v>510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199" t="s">
        <v>6</v>
      </c>
      <c r="F3" s="4" t="s">
        <v>7</v>
      </c>
      <c r="G3" s="199" t="s">
        <v>8</v>
      </c>
      <c r="H3" s="5"/>
    </row>
    <row r="4" spans="1:8" ht="18.95" customHeight="1">
      <c r="A4" s="199" t="s">
        <v>9</v>
      </c>
      <c r="B4" s="332">
        <v>945000</v>
      </c>
      <c r="C4" s="333"/>
      <c r="D4" s="331"/>
      <c r="E4" s="6" t="s">
        <v>37</v>
      </c>
      <c r="F4" s="7">
        <v>10</v>
      </c>
      <c r="G4" s="42" t="s">
        <v>65</v>
      </c>
    </row>
    <row r="5" spans="1:8" ht="23.1" customHeight="1">
      <c r="A5" s="199" t="s">
        <v>10</v>
      </c>
      <c r="B5" s="325">
        <f>B6-B4</f>
        <v>1857400</v>
      </c>
      <c r="C5" s="326"/>
      <c r="D5" s="331"/>
      <c r="E5" s="6" t="s">
        <v>38</v>
      </c>
      <c r="F5" s="7">
        <v>10</v>
      </c>
      <c r="G5" s="42" t="s">
        <v>118</v>
      </c>
    </row>
    <row r="6" spans="1:8" ht="21.95" customHeight="1">
      <c r="A6" s="199" t="s">
        <v>11</v>
      </c>
      <c r="B6" s="325">
        <f>2802400</f>
        <v>2802400</v>
      </c>
      <c r="C6" s="326"/>
      <c r="D6" s="331"/>
      <c r="E6" s="6" t="s">
        <v>39</v>
      </c>
      <c r="F6" s="7">
        <v>25</v>
      </c>
      <c r="G6" s="42" t="s">
        <v>136</v>
      </c>
    </row>
    <row r="7" spans="1:8" ht="20.25" customHeight="1">
      <c r="A7" s="34" t="s">
        <v>41</v>
      </c>
      <c r="B7" s="352">
        <f>'0821'!B7:C7+'0822'!B6:C6</f>
        <v>53385480</v>
      </c>
      <c r="C7" s="353"/>
      <c r="D7" s="32"/>
      <c r="E7" s="33"/>
      <c r="F7" s="31"/>
      <c r="G7" s="30"/>
    </row>
    <row r="8" spans="1:8" ht="25.5" customHeight="1">
      <c r="A8" s="199" t="s">
        <v>40</v>
      </c>
      <c r="B8" s="427">
        <v>75000000</v>
      </c>
      <c r="C8" s="428"/>
      <c r="D8" s="32"/>
      <c r="E8" s="179"/>
      <c r="F8" s="31"/>
      <c r="G8" s="180"/>
    </row>
    <row r="9" spans="1:8" ht="27.95" customHeight="1">
      <c r="A9" s="313" t="s">
        <v>12</v>
      </c>
      <c r="B9" s="276"/>
      <c r="C9" s="314"/>
      <c r="D9" s="202"/>
      <c r="E9" s="201"/>
      <c r="F9" s="201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198" t="s">
        <v>503</v>
      </c>
      <c r="C11" s="198">
        <v>17</v>
      </c>
      <c r="D11" s="318"/>
      <c r="E11" s="15"/>
      <c r="F11" s="200"/>
      <c r="G11" s="13"/>
    </row>
    <row r="12" spans="1:8" ht="18" customHeight="1">
      <c r="A12" s="316"/>
      <c r="B12" s="200" t="s">
        <v>133</v>
      </c>
      <c r="C12" s="200">
        <v>5</v>
      </c>
      <c r="D12" s="318"/>
      <c r="E12" s="15"/>
      <c r="F12" s="200"/>
      <c r="G12" s="13"/>
    </row>
    <row r="13" spans="1:8" ht="17.100000000000001" customHeight="1">
      <c r="A13" s="316"/>
      <c r="B13" s="18" t="s">
        <v>504</v>
      </c>
      <c r="C13" s="18">
        <v>7</v>
      </c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8.95" customHeight="1">
      <c r="A16" s="278"/>
      <c r="B16" s="35"/>
      <c r="C16" s="200"/>
      <c r="D16" s="200"/>
      <c r="E16" s="309"/>
      <c r="F16" s="310"/>
      <c r="G16" s="311"/>
    </row>
    <row r="17" spans="1:7" ht="18.95" customHeight="1">
      <c r="A17" s="278"/>
      <c r="B17" s="35"/>
      <c r="C17" s="200"/>
      <c r="D17" s="200"/>
      <c r="E17" s="309"/>
      <c r="F17" s="310"/>
      <c r="G17" s="311"/>
    </row>
    <row r="18" spans="1:7" ht="18.95" customHeight="1">
      <c r="A18" s="278"/>
      <c r="B18" s="35"/>
      <c r="C18" s="200"/>
      <c r="D18" s="200"/>
      <c r="E18" s="309"/>
      <c r="F18" s="310"/>
      <c r="G18" s="311"/>
    </row>
    <row r="19" spans="1:7" ht="18.95" customHeight="1">
      <c r="A19" s="278"/>
      <c r="B19" s="35"/>
      <c r="C19" s="200"/>
      <c r="D19" s="200"/>
      <c r="E19" s="309"/>
      <c r="F19" s="310"/>
      <c r="G19" s="311"/>
    </row>
    <row r="20" spans="1:7" ht="18.95" customHeight="1">
      <c r="A20" s="279"/>
      <c r="B20" s="35"/>
      <c r="C20" s="200"/>
      <c r="D20" s="200"/>
      <c r="E20" s="309"/>
      <c r="F20" s="310"/>
      <c r="G20" s="311"/>
    </row>
    <row r="21" spans="1:7" ht="20.100000000000001" customHeight="1">
      <c r="A21" s="297" t="s">
        <v>23</v>
      </c>
      <c r="B21" s="35" t="s">
        <v>158</v>
      </c>
      <c r="C21" s="200" t="s">
        <v>512</v>
      </c>
      <c r="D21" s="200">
        <v>12</v>
      </c>
      <c r="E21" s="312"/>
      <c r="F21" s="312"/>
      <c r="G21" s="312"/>
    </row>
    <row r="22" spans="1:7" ht="21" customHeight="1">
      <c r="A22" s="297"/>
      <c r="B22" s="35" t="s">
        <v>159</v>
      </c>
      <c r="C22" s="200" t="s">
        <v>205</v>
      </c>
      <c r="D22" s="200">
        <v>3</v>
      </c>
      <c r="E22" s="312"/>
      <c r="F22" s="312"/>
      <c r="G22" s="312"/>
    </row>
    <row r="23" spans="1:7" ht="18.95" customHeight="1">
      <c r="A23" s="297"/>
      <c r="B23" s="35" t="s">
        <v>159</v>
      </c>
      <c r="C23" s="200" t="s">
        <v>513</v>
      </c>
      <c r="D23" s="200">
        <v>2</v>
      </c>
      <c r="E23" s="312"/>
      <c r="F23" s="312"/>
      <c r="G23" s="312"/>
    </row>
    <row r="24" spans="1:7" ht="18.95" customHeight="1">
      <c r="A24" s="297"/>
      <c r="B24" s="35" t="s">
        <v>159</v>
      </c>
      <c r="C24" s="200" t="s">
        <v>514</v>
      </c>
      <c r="D24" s="200">
        <v>3</v>
      </c>
      <c r="E24" s="312"/>
      <c r="F24" s="312"/>
      <c r="G24" s="312"/>
    </row>
    <row r="25" spans="1:7" ht="18.95" customHeight="1">
      <c r="A25" s="297"/>
      <c r="B25" s="35" t="s">
        <v>202</v>
      </c>
      <c r="C25" s="200" t="s">
        <v>515</v>
      </c>
      <c r="D25" s="200">
        <v>3</v>
      </c>
      <c r="E25" s="312"/>
      <c r="F25" s="312"/>
      <c r="G25" s="312"/>
    </row>
    <row r="26" spans="1:7" ht="18.95" customHeight="1">
      <c r="A26" s="297"/>
      <c r="B26" s="35" t="s">
        <v>203</v>
      </c>
      <c r="C26" s="200" t="s">
        <v>516</v>
      </c>
      <c r="D26" s="200">
        <v>2</v>
      </c>
      <c r="E26" s="312"/>
      <c r="F26" s="312"/>
      <c r="G26" s="312"/>
    </row>
    <row r="27" spans="1:7" ht="18.95" customHeight="1">
      <c r="A27" s="297"/>
      <c r="B27" s="35" t="s">
        <v>511</v>
      </c>
      <c r="C27" s="200" t="s">
        <v>517</v>
      </c>
      <c r="D27" s="200">
        <v>2</v>
      </c>
      <c r="E27" s="312"/>
      <c r="F27" s="312"/>
      <c r="G27" s="312"/>
    </row>
    <row r="28" spans="1:7" ht="26.1" customHeight="1">
      <c r="A28" s="276" t="s">
        <v>24</v>
      </c>
      <c r="B28" s="276"/>
      <c r="C28" s="276"/>
      <c r="D28" s="276"/>
      <c r="E28" s="276"/>
      <c r="F28" s="276"/>
      <c r="G28" s="276"/>
    </row>
    <row r="29" spans="1:7" ht="18.95" customHeight="1">
      <c r="A29" s="297" t="s">
        <v>25</v>
      </c>
      <c r="B29" s="280" t="s">
        <v>518</v>
      </c>
      <c r="C29" s="282"/>
      <c r="D29" s="297" t="s">
        <v>26</v>
      </c>
      <c r="E29" s="280"/>
      <c r="F29" s="281"/>
      <c r="G29" s="282"/>
    </row>
    <row r="30" spans="1:7" ht="18" customHeight="1">
      <c r="A30" s="297"/>
      <c r="B30" s="298"/>
      <c r="C30" s="299"/>
      <c r="D30" s="297"/>
      <c r="E30" s="437"/>
      <c r="F30" s="438"/>
      <c r="G30" s="439"/>
    </row>
    <row r="31" spans="1:7" ht="18" customHeight="1">
      <c r="A31" s="297"/>
      <c r="B31" s="298"/>
      <c r="C31" s="299"/>
      <c r="D31" s="297"/>
      <c r="E31" s="291"/>
      <c r="F31" s="410"/>
      <c r="G31" s="292"/>
    </row>
    <row r="32" spans="1:7" ht="18" customHeight="1">
      <c r="A32" s="297"/>
      <c r="B32" s="298"/>
      <c r="C32" s="299"/>
      <c r="D32" s="297"/>
      <c r="E32" s="291"/>
      <c r="F32" s="410"/>
      <c r="G32" s="292"/>
    </row>
    <row r="33" spans="1:7" ht="18.95" customHeight="1">
      <c r="A33" s="297"/>
      <c r="B33" s="300"/>
      <c r="C33" s="301"/>
      <c r="D33" s="297"/>
      <c r="E33" s="230"/>
      <c r="F33" s="232"/>
      <c r="G33" s="231"/>
    </row>
    <row r="34" spans="1:7" ht="24" customHeight="1">
      <c r="A34" s="276" t="s">
        <v>27</v>
      </c>
      <c r="B34" s="295"/>
      <c r="C34" s="295"/>
      <c r="D34" s="295"/>
      <c r="E34" s="295"/>
      <c r="F34" s="295"/>
      <c r="G34" s="295"/>
    </row>
    <row r="35" spans="1:7" ht="20.100000000000001" customHeight="1">
      <c r="A35" s="277" t="s">
        <v>25</v>
      </c>
      <c r="B35" s="280"/>
      <c r="C35" s="282"/>
      <c r="D35" s="277" t="s">
        <v>26</v>
      </c>
      <c r="E35" s="289"/>
      <c r="F35" s="340"/>
      <c r="G35" s="290"/>
    </row>
    <row r="36" spans="1:7" ht="20.100000000000001" customHeight="1">
      <c r="A36" s="279"/>
      <c r="B36" s="286" t="s">
        <v>35</v>
      </c>
      <c r="C36" s="288"/>
      <c r="D36" s="279"/>
      <c r="E36" s="293"/>
      <c r="F36" s="296"/>
      <c r="G36" s="294"/>
    </row>
    <row r="37" spans="1:7" ht="27" customHeight="1">
      <c r="A37" s="276" t="s">
        <v>28</v>
      </c>
      <c r="B37" s="276"/>
      <c r="C37" s="276"/>
      <c r="D37" s="276"/>
      <c r="E37" s="276"/>
      <c r="F37" s="276"/>
      <c r="G37" s="276"/>
    </row>
    <row r="38" spans="1:7" ht="20.100000000000001" customHeight="1">
      <c r="A38" s="277" t="s">
        <v>25</v>
      </c>
      <c r="B38" s="280"/>
      <c r="C38" s="281"/>
      <c r="D38" s="282"/>
      <c r="E38" s="277" t="s">
        <v>26</v>
      </c>
      <c r="F38" s="289"/>
      <c r="G38" s="290"/>
    </row>
    <row r="39" spans="1:7" ht="20.100000000000001" customHeight="1">
      <c r="A39" s="278"/>
      <c r="B39" s="283"/>
      <c r="C39" s="284"/>
      <c r="D39" s="285"/>
      <c r="E39" s="278"/>
      <c r="F39" s="291"/>
      <c r="G39" s="292"/>
    </row>
    <row r="40" spans="1:7" ht="20.100000000000001" customHeight="1">
      <c r="A40" s="278"/>
      <c r="B40" s="283"/>
      <c r="C40" s="284"/>
      <c r="D40" s="285"/>
      <c r="E40" s="278"/>
      <c r="F40" s="291"/>
      <c r="G40" s="292"/>
    </row>
    <row r="41" spans="1:7" ht="20.100000000000001" customHeight="1">
      <c r="A41" s="278"/>
      <c r="B41" s="283"/>
      <c r="C41" s="284"/>
      <c r="D41" s="285"/>
      <c r="E41" s="278"/>
      <c r="F41" s="291"/>
      <c r="G41" s="292"/>
    </row>
    <row r="42" spans="1:7" ht="20.100000000000001" customHeight="1">
      <c r="A42" s="278"/>
      <c r="B42" s="283"/>
      <c r="C42" s="284"/>
      <c r="D42" s="285"/>
      <c r="E42" s="278"/>
      <c r="F42" s="291"/>
      <c r="G42" s="292"/>
    </row>
    <row r="43" spans="1:7" ht="20.100000000000001" customHeight="1">
      <c r="A43" s="279"/>
      <c r="B43" s="286"/>
      <c r="C43" s="287"/>
      <c r="D43" s="288"/>
      <c r="E43" s="279"/>
      <c r="F43" s="293"/>
      <c r="G43" s="294"/>
    </row>
    <row r="44" spans="1:7" ht="24" customHeight="1">
      <c r="A44" s="259" t="s">
        <v>29</v>
      </c>
      <c r="B44" s="260"/>
      <c r="C44" s="21" t="s">
        <v>30</v>
      </c>
      <c r="D44" s="22">
        <f>B46+E46</f>
        <v>0</v>
      </c>
      <c r="E44" s="23"/>
      <c r="F44" s="23"/>
      <c r="G44" s="23"/>
    </row>
    <row r="45" spans="1:7" ht="27" customHeight="1">
      <c r="A45" s="261" t="s">
        <v>25</v>
      </c>
      <c r="B45" s="24" t="s">
        <v>31</v>
      </c>
      <c r="C45" s="24" t="s">
        <v>32</v>
      </c>
      <c r="D45" s="264" t="s">
        <v>26</v>
      </c>
      <c r="E45" s="24" t="s">
        <v>31</v>
      </c>
      <c r="F45" s="267" t="s">
        <v>32</v>
      </c>
      <c r="G45" s="268"/>
    </row>
    <row r="46" spans="1:7" ht="15.95" customHeight="1">
      <c r="A46" s="262"/>
      <c r="B46" s="269"/>
      <c r="C46" s="269"/>
      <c r="D46" s="265"/>
      <c r="E46" s="269"/>
      <c r="F46" s="272"/>
      <c r="G46" s="273"/>
    </row>
    <row r="47" spans="1:7" ht="20.100000000000001" customHeight="1">
      <c r="A47" s="262"/>
      <c r="B47" s="270"/>
      <c r="C47" s="270"/>
      <c r="D47" s="265"/>
      <c r="E47" s="270"/>
      <c r="F47" s="378"/>
      <c r="G47" s="379"/>
    </row>
    <row r="48" spans="1:7" ht="18" customHeight="1">
      <c r="A48" s="263"/>
      <c r="B48" s="271"/>
      <c r="C48" s="271"/>
      <c r="D48" s="266"/>
      <c r="E48" s="271"/>
      <c r="F48" s="380"/>
      <c r="G48" s="381"/>
    </row>
    <row r="49" spans="1:7" ht="24" customHeight="1">
      <c r="A49" s="255" t="s">
        <v>33</v>
      </c>
      <c r="B49" s="255"/>
      <c r="C49" s="255"/>
      <c r="D49" s="255"/>
      <c r="E49" s="255"/>
      <c r="F49" s="255"/>
      <c r="G49" s="255"/>
    </row>
    <row r="50" spans="1:7" ht="54.95" customHeight="1">
      <c r="A50" s="256"/>
      <c r="B50" s="257"/>
      <c r="C50" s="257"/>
      <c r="D50" s="257"/>
      <c r="E50" s="257"/>
      <c r="F50" s="257"/>
      <c r="G50" s="258"/>
    </row>
    <row r="51" spans="1:7" ht="15.95" customHeight="1"/>
    <row r="52" spans="1:7" ht="15" customHeight="1"/>
    <row r="53" spans="1:7" ht="15" customHeight="1"/>
    <row r="54" spans="1:7" ht="15" customHeight="1">
      <c r="C54" t="s">
        <v>5</v>
      </c>
    </row>
    <row r="55" spans="1:7" ht="15" customHeight="1"/>
    <row r="56" spans="1:7" ht="15" customHeight="1"/>
    <row r="57" spans="1:7" ht="15" customHeight="1"/>
  </sheetData>
  <mergeCells count="66">
    <mergeCell ref="A49:G49"/>
    <mergeCell ref="A50:G50"/>
    <mergeCell ref="E24:G24"/>
    <mergeCell ref="E25:G25"/>
    <mergeCell ref="E26:G26"/>
    <mergeCell ref="E27:G27"/>
    <mergeCell ref="A44:B44"/>
    <mergeCell ref="A45:A48"/>
    <mergeCell ref="D45:D48"/>
    <mergeCell ref="F45:G45"/>
    <mergeCell ref="B46:B48"/>
    <mergeCell ref="C46:C48"/>
    <mergeCell ref="E46:E48"/>
    <mergeCell ref="F46:G48"/>
    <mergeCell ref="A37:G37"/>
    <mergeCell ref="A38:A43"/>
    <mergeCell ref="B38:D38"/>
    <mergeCell ref="E38:E43"/>
    <mergeCell ref="F38:G43"/>
    <mergeCell ref="B39:D39"/>
    <mergeCell ref="B40:D40"/>
    <mergeCell ref="B41:D41"/>
    <mergeCell ref="B42:D42"/>
    <mergeCell ref="B43:D43"/>
    <mergeCell ref="A34:G34"/>
    <mergeCell ref="A35:A36"/>
    <mergeCell ref="B35:C35"/>
    <mergeCell ref="D35:D36"/>
    <mergeCell ref="E35:G36"/>
    <mergeCell ref="B36:C36"/>
    <mergeCell ref="A28:G28"/>
    <mergeCell ref="A29:A33"/>
    <mergeCell ref="B29:C29"/>
    <mergeCell ref="D29:D33"/>
    <mergeCell ref="E29:G29"/>
    <mergeCell ref="B30:C30"/>
    <mergeCell ref="B31:C31"/>
    <mergeCell ref="E31:G31"/>
    <mergeCell ref="B32:C32"/>
    <mergeCell ref="B33:C33"/>
    <mergeCell ref="E30:G30"/>
    <mergeCell ref="E32:G32"/>
    <mergeCell ref="A21:A27"/>
    <mergeCell ref="E21:G21"/>
    <mergeCell ref="E22:G22"/>
    <mergeCell ref="E23:G23"/>
    <mergeCell ref="E15:G15"/>
    <mergeCell ref="A16:A20"/>
    <mergeCell ref="E16:G16"/>
    <mergeCell ref="E17:G17"/>
    <mergeCell ref="E18:G18"/>
    <mergeCell ref="E19:G19"/>
    <mergeCell ref="E20:G2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7"/>
  <sheetViews>
    <sheetView topLeftCell="A16" zoomScaleNormal="100" zoomScalePageLayoutView="150" workbookViewId="0">
      <selection activeCell="F45" sqref="F45:G45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10" ht="36" customHeight="1">
      <c r="A1" s="327" t="s">
        <v>0</v>
      </c>
      <c r="B1" s="327"/>
      <c r="C1" s="327"/>
      <c r="D1" s="327"/>
      <c r="E1" s="327"/>
      <c r="F1" s="327"/>
      <c r="G1" s="327"/>
    </row>
    <row r="2" spans="1:10" ht="20.100000000000001" customHeight="1">
      <c r="A2" s="203" t="s">
        <v>1</v>
      </c>
      <c r="B2" s="328" t="s">
        <v>519</v>
      </c>
      <c r="C2" s="329"/>
      <c r="D2" s="1" t="s">
        <v>2</v>
      </c>
      <c r="E2" s="1"/>
      <c r="F2" s="2" t="s">
        <v>3</v>
      </c>
      <c r="G2" s="3"/>
    </row>
    <row r="3" spans="1:10" ht="24" customHeight="1">
      <c r="A3" s="313" t="s">
        <v>4</v>
      </c>
      <c r="B3" s="276"/>
      <c r="C3" s="314"/>
      <c r="D3" s="330" t="s">
        <v>5</v>
      </c>
      <c r="E3" s="203" t="s">
        <v>6</v>
      </c>
      <c r="F3" s="4" t="s">
        <v>7</v>
      </c>
      <c r="G3" s="203" t="s">
        <v>8</v>
      </c>
      <c r="H3" s="5"/>
    </row>
    <row r="4" spans="1:10" ht="18.95" customHeight="1">
      <c r="A4" s="203" t="s">
        <v>9</v>
      </c>
      <c r="B4" s="332">
        <v>154200</v>
      </c>
      <c r="C4" s="333"/>
      <c r="D4" s="331"/>
      <c r="E4" s="6" t="s">
        <v>37</v>
      </c>
      <c r="F4" s="7">
        <v>10</v>
      </c>
      <c r="G4" s="42" t="s">
        <v>119</v>
      </c>
    </row>
    <row r="5" spans="1:10" ht="23.1" customHeight="1">
      <c r="A5" s="203" t="s">
        <v>10</v>
      </c>
      <c r="B5" s="325">
        <f>B6-B4</f>
        <v>3269400</v>
      </c>
      <c r="C5" s="326"/>
      <c r="D5" s="331"/>
      <c r="E5" s="6" t="s">
        <v>38</v>
      </c>
      <c r="F5" s="7">
        <v>10</v>
      </c>
      <c r="G5" s="42" t="s">
        <v>118</v>
      </c>
    </row>
    <row r="6" spans="1:10" ht="21.95" customHeight="1">
      <c r="A6" s="205" t="s">
        <v>11</v>
      </c>
      <c r="B6" s="325">
        <f>3323600+100000</f>
        <v>3423600</v>
      </c>
      <c r="C6" s="326"/>
      <c r="D6" s="331"/>
      <c r="E6" s="6" t="s">
        <v>39</v>
      </c>
      <c r="F6" s="7">
        <v>25</v>
      </c>
      <c r="G6" s="42" t="s">
        <v>232</v>
      </c>
    </row>
    <row r="7" spans="1:10" ht="20.25" customHeight="1">
      <c r="A7" s="34" t="s">
        <v>41</v>
      </c>
      <c r="B7" s="352">
        <f>'0822'!B7:C7+'0823'!B6:C6</f>
        <v>56809080</v>
      </c>
      <c r="C7" s="353"/>
      <c r="D7" s="32"/>
      <c r="E7" s="33"/>
      <c r="F7" s="31"/>
      <c r="G7" s="30"/>
    </row>
    <row r="8" spans="1:10" ht="25.5" customHeight="1">
      <c r="A8" s="205" t="s">
        <v>40</v>
      </c>
      <c r="B8" s="427">
        <v>75000000</v>
      </c>
      <c r="C8" s="428"/>
      <c r="D8" s="32"/>
      <c r="E8" s="179"/>
      <c r="F8" s="31"/>
      <c r="G8" s="180"/>
    </row>
    <row r="9" spans="1:10" ht="27.95" customHeight="1">
      <c r="A9" s="313" t="s">
        <v>12</v>
      </c>
      <c r="B9" s="276"/>
      <c r="C9" s="314"/>
      <c r="D9" s="208"/>
      <c r="E9" s="206"/>
      <c r="F9" s="206"/>
      <c r="G9" s="11"/>
    </row>
    <row r="10" spans="1:10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  <c r="J10" s="216"/>
    </row>
    <row r="11" spans="1:10" ht="20.100000000000001" customHeight="1">
      <c r="A11" s="316"/>
      <c r="B11" s="207" t="s">
        <v>536</v>
      </c>
      <c r="C11" s="207">
        <v>9</v>
      </c>
      <c r="D11" s="318"/>
      <c r="E11" s="15"/>
      <c r="F11" s="204"/>
      <c r="G11" s="13"/>
    </row>
    <row r="12" spans="1:10" ht="18" customHeight="1">
      <c r="A12" s="316"/>
      <c r="B12" s="207" t="s">
        <v>537</v>
      </c>
      <c r="C12" s="207">
        <v>7</v>
      </c>
      <c r="D12" s="318"/>
      <c r="E12" s="15"/>
      <c r="F12" s="204"/>
      <c r="G12" s="13"/>
    </row>
    <row r="13" spans="1:10" ht="17.100000000000001" customHeight="1">
      <c r="A13" s="316"/>
      <c r="B13" s="18" t="s">
        <v>538</v>
      </c>
      <c r="C13" s="18">
        <v>5</v>
      </c>
      <c r="D13" s="318"/>
      <c r="E13" s="17"/>
      <c r="F13" s="18"/>
      <c r="G13" s="13"/>
    </row>
    <row r="14" spans="1:10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10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10" ht="18.95" customHeight="1">
      <c r="A16" s="278"/>
      <c r="B16" s="35">
        <v>5.2083333333333336E-2</v>
      </c>
      <c r="C16" s="204" t="s">
        <v>520</v>
      </c>
      <c r="D16" s="204">
        <v>3</v>
      </c>
      <c r="E16" s="309"/>
      <c r="F16" s="310"/>
      <c r="G16" s="311"/>
    </row>
    <row r="17" spans="1:7" ht="18.95" customHeight="1">
      <c r="A17" s="278"/>
      <c r="B17" s="35"/>
      <c r="C17" s="204"/>
      <c r="D17" s="204"/>
      <c r="E17" s="309"/>
      <c r="F17" s="310"/>
      <c r="G17" s="311"/>
    </row>
    <row r="18" spans="1:7" ht="18.95" customHeight="1">
      <c r="A18" s="278"/>
      <c r="B18" s="35"/>
      <c r="C18" s="204"/>
      <c r="D18" s="204"/>
      <c r="E18" s="309"/>
      <c r="F18" s="310"/>
      <c r="G18" s="311"/>
    </row>
    <row r="19" spans="1:7" ht="18.95" customHeight="1">
      <c r="A19" s="279"/>
      <c r="B19" s="35"/>
      <c r="C19" s="204"/>
      <c r="D19" s="204"/>
      <c r="E19" s="309"/>
      <c r="F19" s="310"/>
      <c r="G19" s="311"/>
    </row>
    <row r="20" spans="1:7" ht="20.100000000000001" customHeight="1">
      <c r="A20" s="297" t="s">
        <v>23</v>
      </c>
      <c r="B20" s="35">
        <v>0.27083333333333331</v>
      </c>
      <c r="C20" s="204" t="s">
        <v>521</v>
      </c>
      <c r="D20" s="204">
        <v>8</v>
      </c>
      <c r="E20" s="312" t="s">
        <v>528</v>
      </c>
      <c r="F20" s="312"/>
      <c r="G20" s="312"/>
    </row>
    <row r="21" spans="1:7" ht="21" customHeight="1">
      <c r="A21" s="297"/>
      <c r="B21" s="35">
        <v>0.27083333333333331</v>
      </c>
      <c r="C21" s="204" t="s">
        <v>522</v>
      </c>
      <c r="D21" s="204">
        <v>13</v>
      </c>
      <c r="E21" s="312" t="s">
        <v>529</v>
      </c>
      <c r="F21" s="312"/>
      <c r="G21" s="312"/>
    </row>
    <row r="22" spans="1:7" ht="18.95" customHeight="1">
      <c r="A22" s="297"/>
      <c r="B22" s="35">
        <v>0.29166666666666669</v>
      </c>
      <c r="C22" s="204" t="s">
        <v>523</v>
      </c>
      <c r="D22" s="204">
        <v>5</v>
      </c>
      <c r="E22" s="312"/>
      <c r="F22" s="312"/>
      <c r="G22" s="312"/>
    </row>
    <row r="23" spans="1:7" ht="18.95" customHeight="1">
      <c r="A23" s="297"/>
      <c r="B23" s="35">
        <v>0.29166666666666669</v>
      </c>
      <c r="C23" s="204" t="s">
        <v>524</v>
      </c>
      <c r="D23" s="204">
        <v>2</v>
      </c>
      <c r="E23" s="312" t="s">
        <v>530</v>
      </c>
      <c r="F23" s="312"/>
      <c r="G23" s="312"/>
    </row>
    <row r="24" spans="1:7" ht="18.95" customHeight="1">
      <c r="A24" s="297"/>
      <c r="B24" s="35">
        <v>0.30555555555555552</v>
      </c>
      <c r="C24" s="204" t="s">
        <v>525</v>
      </c>
      <c r="D24" s="204">
        <v>2</v>
      </c>
      <c r="E24" s="309"/>
      <c r="F24" s="310"/>
      <c r="G24" s="311"/>
    </row>
    <row r="25" spans="1:7" ht="18.95" customHeight="1">
      <c r="A25" s="297"/>
      <c r="B25" s="35">
        <v>0.3125</v>
      </c>
      <c r="C25" s="204" t="s">
        <v>526</v>
      </c>
      <c r="D25" s="204">
        <v>2</v>
      </c>
      <c r="E25" s="309"/>
      <c r="F25" s="310"/>
      <c r="G25" s="311"/>
    </row>
    <row r="26" spans="1:7" ht="18.95" customHeight="1">
      <c r="A26" s="297"/>
      <c r="B26" s="35">
        <v>0.3125</v>
      </c>
      <c r="C26" s="204" t="s">
        <v>54</v>
      </c>
      <c r="D26" s="204">
        <v>4</v>
      </c>
      <c r="E26" s="309" t="s">
        <v>531</v>
      </c>
      <c r="F26" s="310"/>
      <c r="G26" s="311"/>
    </row>
    <row r="27" spans="1:7" ht="21.95" customHeight="1">
      <c r="A27" s="297"/>
      <c r="B27" s="35">
        <v>0.33333333333333331</v>
      </c>
      <c r="C27" s="204" t="s">
        <v>527</v>
      </c>
      <c r="D27" s="204">
        <v>3</v>
      </c>
      <c r="E27" s="312"/>
      <c r="F27" s="312"/>
      <c r="G27" s="312"/>
    </row>
    <row r="28" spans="1:7" ht="26.1" customHeight="1">
      <c r="A28" s="276" t="s">
        <v>24</v>
      </c>
      <c r="B28" s="276"/>
      <c r="C28" s="276"/>
      <c r="D28" s="276"/>
      <c r="E28" s="276"/>
      <c r="F28" s="276"/>
      <c r="G28" s="276"/>
    </row>
    <row r="29" spans="1:7" ht="18.95" customHeight="1">
      <c r="A29" s="297" t="s">
        <v>25</v>
      </c>
      <c r="B29" s="280" t="s">
        <v>532</v>
      </c>
      <c r="C29" s="282"/>
      <c r="D29" s="297" t="s">
        <v>26</v>
      </c>
      <c r="E29" s="440" t="s">
        <v>539</v>
      </c>
      <c r="F29" s="358"/>
      <c r="G29" s="359"/>
    </row>
    <row r="30" spans="1:7" ht="18" customHeight="1">
      <c r="A30" s="297"/>
      <c r="B30" s="298" t="s">
        <v>533</v>
      </c>
      <c r="C30" s="299"/>
      <c r="D30" s="297"/>
      <c r="E30" s="441"/>
      <c r="F30" s="442"/>
      <c r="G30" s="443"/>
    </row>
    <row r="31" spans="1:7" ht="18" customHeight="1">
      <c r="A31" s="297"/>
      <c r="B31" s="298" t="s">
        <v>177</v>
      </c>
      <c r="C31" s="299"/>
      <c r="D31" s="297"/>
      <c r="E31" s="441"/>
      <c r="F31" s="442"/>
      <c r="G31" s="443"/>
    </row>
    <row r="32" spans="1:7" ht="18" customHeight="1">
      <c r="A32" s="297"/>
      <c r="B32" s="298"/>
      <c r="C32" s="299"/>
      <c r="D32" s="297"/>
      <c r="E32" s="441"/>
      <c r="F32" s="442"/>
      <c r="G32" s="443"/>
    </row>
    <row r="33" spans="1:7" ht="18.95" customHeight="1">
      <c r="A33" s="297"/>
      <c r="B33" s="300"/>
      <c r="C33" s="301"/>
      <c r="D33" s="297"/>
      <c r="E33" s="444"/>
      <c r="F33" s="445"/>
      <c r="G33" s="446"/>
    </row>
    <row r="34" spans="1:7" ht="24" customHeight="1">
      <c r="A34" s="276" t="s">
        <v>27</v>
      </c>
      <c r="B34" s="295"/>
      <c r="C34" s="295"/>
      <c r="D34" s="295"/>
      <c r="E34" s="295"/>
      <c r="F34" s="295"/>
      <c r="G34" s="295"/>
    </row>
    <row r="35" spans="1:7" ht="20.100000000000001" customHeight="1">
      <c r="A35" s="277" t="s">
        <v>25</v>
      </c>
      <c r="B35" s="280" t="s">
        <v>35</v>
      </c>
      <c r="C35" s="282"/>
      <c r="D35" s="277" t="s">
        <v>26</v>
      </c>
      <c r="E35" s="289"/>
      <c r="F35" s="340"/>
      <c r="G35" s="290"/>
    </row>
    <row r="36" spans="1:7" ht="20.100000000000001" customHeight="1">
      <c r="A36" s="279"/>
      <c r="B36" s="286" t="s">
        <v>35</v>
      </c>
      <c r="C36" s="288"/>
      <c r="D36" s="279"/>
      <c r="E36" s="293"/>
      <c r="F36" s="296"/>
      <c r="G36" s="294"/>
    </row>
    <row r="37" spans="1:7" ht="27" customHeight="1">
      <c r="A37" s="276" t="s">
        <v>28</v>
      </c>
      <c r="B37" s="276"/>
      <c r="C37" s="276"/>
      <c r="D37" s="276"/>
      <c r="E37" s="276"/>
      <c r="F37" s="276"/>
      <c r="G37" s="276"/>
    </row>
    <row r="38" spans="1:7" ht="20.100000000000001" customHeight="1">
      <c r="A38" s="277" t="s">
        <v>25</v>
      </c>
      <c r="B38" s="280" t="s">
        <v>534</v>
      </c>
      <c r="C38" s="281"/>
      <c r="D38" s="282"/>
      <c r="E38" s="277" t="s">
        <v>26</v>
      </c>
      <c r="F38" s="289"/>
      <c r="G38" s="290"/>
    </row>
    <row r="39" spans="1:7" ht="20.100000000000001" customHeight="1">
      <c r="A39" s="278"/>
      <c r="B39" s="283" t="s">
        <v>535</v>
      </c>
      <c r="C39" s="284"/>
      <c r="D39" s="285"/>
      <c r="E39" s="278"/>
      <c r="F39" s="291"/>
      <c r="G39" s="292"/>
    </row>
    <row r="40" spans="1:7" ht="20.100000000000001" customHeight="1">
      <c r="A40" s="278"/>
      <c r="B40" s="283" t="s">
        <v>363</v>
      </c>
      <c r="C40" s="284"/>
      <c r="D40" s="285"/>
      <c r="E40" s="278"/>
      <c r="F40" s="291"/>
      <c r="G40" s="292"/>
    </row>
    <row r="41" spans="1:7" ht="20.100000000000001" customHeight="1">
      <c r="A41" s="278"/>
      <c r="B41" s="283"/>
      <c r="C41" s="284"/>
      <c r="D41" s="285"/>
      <c r="E41" s="278"/>
      <c r="F41" s="291"/>
      <c r="G41" s="292"/>
    </row>
    <row r="42" spans="1:7" ht="20.100000000000001" customHeight="1">
      <c r="A42" s="278"/>
      <c r="B42" s="283"/>
      <c r="C42" s="284"/>
      <c r="D42" s="285"/>
      <c r="E42" s="278"/>
      <c r="F42" s="291"/>
      <c r="G42" s="292"/>
    </row>
    <row r="43" spans="1:7" ht="20.100000000000001" customHeight="1">
      <c r="A43" s="279"/>
      <c r="B43" s="286"/>
      <c r="C43" s="287"/>
      <c r="D43" s="288"/>
      <c r="E43" s="279"/>
      <c r="F43" s="293"/>
      <c r="G43" s="294"/>
    </row>
    <row r="44" spans="1:7" ht="24" customHeight="1">
      <c r="A44" s="259" t="s">
        <v>29</v>
      </c>
      <c r="B44" s="260"/>
      <c r="C44" s="21" t="s">
        <v>30</v>
      </c>
      <c r="D44" s="22">
        <f>B46+E46</f>
        <v>0</v>
      </c>
      <c r="E44" s="23"/>
      <c r="F44" s="23"/>
      <c r="G44" s="23"/>
    </row>
    <row r="45" spans="1:7" ht="27" customHeight="1">
      <c r="A45" s="261" t="s">
        <v>25</v>
      </c>
      <c r="B45" s="24" t="s">
        <v>31</v>
      </c>
      <c r="C45" s="24" t="s">
        <v>32</v>
      </c>
      <c r="D45" s="264" t="s">
        <v>26</v>
      </c>
      <c r="E45" s="24" t="s">
        <v>31</v>
      </c>
      <c r="F45" s="267" t="s">
        <v>32</v>
      </c>
      <c r="G45" s="268"/>
    </row>
    <row r="46" spans="1:7" ht="15.95" customHeight="1">
      <c r="A46" s="262"/>
      <c r="B46" s="269"/>
      <c r="C46" s="269"/>
      <c r="D46" s="265"/>
      <c r="E46" s="269"/>
      <c r="F46" s="272"/>
      <c r="G46" s="273"/>
    </row>
    <row r="47" spans="1:7" ht="20.100000000000001" customHeight="1">
      <c r="A47" s="262"/>
      <c r="B47" s="270"/>
      <c r="C47" s="270"/>
      <c r="D47" s="265"/>
      <c r="E47" s="270"/>
      <c r="F47" s="378"/>
      <c r="G47" s="379"/>
    </row>
    <row r="48" spans="1:7" ht="18" customHeight="1">
      <c r="A48" s="263"/>
      <c r="B48" s="271"/>
      <c r="C48" s="271"/>
      <c r="D48" s="266"/>
      <c r="E48" s="271"/>
      <c r="F48" s="380"/>
      <c r="G48" s="381"/>
    </row>
    <row r="49" spans="1:7" ht="24" customHeight="1">
      <c r="A49" s="255" t="s">
        <v>33</v>
      </c>
      <c r="B49" s="255"/>
      <c r="C49" s="255"/>
      <c r="D49" s="255"/>
      <c r="E49" s="255"/>
      <c r="F49" s="255"/>
      <c r="G49" s="255"/>
    </row>
    <row r="50" spans="1:7" ht="54.95" customHeight="1">
      <c r="A50" s="256"/>
      <c r="B50" s="257"/>
      <c r="C50" s="257"/>
      <c r="D50" s="257"/>
      <c r="E50" s="257"/>
      <c r="F50" s="257"/>
      <c r="G50" s="258"/>
    </row>
    <row r="51" spans="1:7" ht="15.95" customHeight="1"/>
    <row r="52" spans="1:7" ht="15" customHeight="1"/>
    <row r="53" spans="1:7" ht="15" customHeight="1"/>
    <row r="54" spans="1:7" ht="15" customHeight="1">
      <c r="C54" t="s">
        <v>5</v>
      </c>
    </row>
    <row r="55" spans="1:7" ht="15" customHeight="1"/>
    <row r="56" spans="1:7" ht="15" customHeight="1"/>
    <row r="57" spans="1:7" ht="15" customHeight="1"/>
  </sheetData>
  <mergeCells count="63">
    <mergeCell ref="A49:G49"/>
    <mergeCell ref="A50:G50"/>
    <mergeCell ref="E24:G24"/>
    <mergeCell ref="E25:G25"/>
    <mergeCell ref="E26:G26"/>
    <mergeCell ref="A44:B44"/>
    <mergeCell ref="A45:A48"/>
    <mergeCell ref="D45:D48"/>
    <mergeCell ref="F45:G45"/>
    <mergeCell ref="B46:B48"/>
    <mergeCell ref="C46:C48"/>
    <mergeCell ref="E46:E48"/>
    <mergeCell ref="F46:G48"/>
    <mergeCell ref="A37:G37"/>
    <mergeCell ref="A38:A43"/>
    <mergeCell ref="B38:D38"/>
    <mergeCell ref="E38:E43"/>
    <mergeCell ref="F38:G43"/>
    <mergeCell ref="B39:D39"/>
    <mergeCell ref="B40:D40"/>
    <mergeCell ref="B41:D41"/>
    <mergeCell ref="B42:D42"/>
    <mergeCell ref="B43:D43"/>
    <mergeCell ref="A34:G34"/>
    <mergeCell ref="A35:A36"/>
    <mergeCell ref="B35:C35"/>
    <mergeCell ref="D35:D36"/>
    <mergeCell ref="E35:G36"/>
    <mergeCell ref="B36:C36"/>
    <mergeCell ref="A28:G28"/>
    <mergeCell ref="A29:A33"/>
    <mergeCell ref="B29:C29"/>
    <mergeCell ref="D29:D33"/>
    <mergeCell ref="E29:G33"/>
    <mergeCell ref="B30:C30"/>
    <mergeCell ref="B31:C31"/>
    <mergeCell ref="B32:C32"/>
    <mergeCell ref="B33:C33"/>
    <mergeCell ref="A20:A27"/>
    <mergeCell ref="E20:G20"/>
    <mergeCell ref="E21:G21"/>
    <mergeCell ref="E22:G22"/>
    <mergeCell ref="E23:G23"/>
    <mergeCell ref="E27:G27"/>
    <mergeCell ref="A9:C9"/>
    <mergeCell ref="A10:A13"/>
    <mergeCell ref="D10:D13"/>
    <mergeCell ref="A14:G14"/>
    <mergeCell ref="E15:G15"/>
    <mergeCell ref="A16:A19"/>
    <mergeCell ref="E16:G16"/>
    <mergeCell ref="E17:G17"/>
    <mergeCell ref="E18:G18"/>
    <mergeCell ref="E19:G19"/>
    <mergeCell ref="B7:C7"/>
    <mergeCell ref="B8:C8"/>
    <mergeCell ref="A1:G1"/>
    <mergeCell ref="B2:C2"/>
    <mergeCell ref="A3:C3"/>
    <mergeCell ref="D3:D6"/>
    <mergeCell ref="B4:C4"/>
    <mergeCell ref="B5:C5"/>
    <mergeCell ref="B6:C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zoomScaleNormal="100" zoomScalePageLayoutView="150" workbookViewId="0">
      <selection activeCell="A7" sqref="A7:XFD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212" t="s">
        <v>1</v>
      </c>
      <c r="B2" s="328" t="s">
        <v>540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212" t="s">
        <v>6</v>
      </c>
      <c r="F3" s="4" t="s">
        <v>7</v>
      </c>
      <c r="G3" s="212" t="s">
        <v>8</v>
      </c>
      <c r="H3" s="5"/>
    </row>
    <row r="4" spans="1:8" ht="18.95" customHeight="1">
      <c r="A4" s="212" t="s">
        <v>9</v>
      </c>
      <c r="B4" s="332">
        <v>1565600</v>
      </c>
      <c r="C4" s="333"/>
      <c r="D4" s="331"/>
      <c r="E4" s="6" t="s">
        <v>37</v>
      </c>
      <c r="F4" s="7">
        <v>10</v>
      </c>
      <c r="G4" s="42" t="s">
        <v>134</v>
      </c>
    </row>
    <row r="5" spans="1:8" ht="23.1" customHeight="1">
      <c r="A5" s="212" t="s">
        <v>10</v>
      </c>
      <c r="B5" s="325">
        <f>B6-B4</f>
        <v>623400</v>
      </c>
      <c r="C5" s="326"/>
      <c r="D5" s="331"/>
      <c r="E5" s="6" t="s">
        <v>38</v>
      </c>
      <c r="F5" s="7">
        <v>10</v>
      </c>
      <c r="G5" s="42" t="s">
        <v>556</v>
      </c>
    </row>
    <row r="6" spans="1:8" ht="21.95" customHeight="1">
      <c r="A6" s="212" t="s">
        <v>11</v>
      </c>
      <c r="B6" s="325">
        <v>2189000</v>
      </c>
      <c r="C6" s="326"/>
      <c r="D6" s="331"/>
      <c r="E6" s="6" t="s">
        <v>39</v>
      </c>
      <c r="F6" s="7">
        <v>25</v>
      </c>
      <c r="G6" s="42" t="s">
        <v>557</v>
      </c>
    </row>
    <row r="7" spans="1:8" ht="20.25" customHeight="1">
      <c r="A7" s="34" t="s">
        <v>41</v>
      </c>
      <c r="B7" s="352">
        <f>'0823'!B7:C7+'0824'!B6:C6</f>
        <v>58998080</v>
      </c>
      <c r="C7" s="353"/>
      <c r="D7" s="32"/>
      <c r="E7" s="33"/>
      <c r="F7" s="31"/>
      <c r="G7" s="30"/>
    </row>
    <row r="8" spans="1:8" ht="25.5" customHeight="1">
      <c r="A8" s="225" t="s">
        <v>40</v>
      </c>
      <c r="B8" s="427">
        <v>75000000</v>
      </c>
      <c r="C8" s="428"/>
      <c r="D8" s="32"/>
      <c r="E8" s="179"/>
      <c r="F8" s="31"/>
      <c r="G8" s="180"/>
    </row>
    <row r="9" spans="1:8" ht="27.95" customHeight="1">
      <c r="A9" s="313" t="s">
        <v>12</v>
      </c>
      <c r="B9" s="276"/>
      <c r="C9" s="314"/>
      <c r="D9" s="215"/>
      <c r="E9" s="214"/>
      <c r="F9" s="214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217" t="s">
        <v>553</v>
      </c>
      <c r="C11" s="217">
        <v>8</v>
      </c>
      <c r="D11" s="318"/>
      <c r="E11" s="15"/>
      <c r="F11" s="213"/>
      <c r="G11" s="13"/>
    </row>
    <row r="12" spans="1:8" ht="18" customHeight="1">
      <c r="A12" s="316"/>
      <c r="B12" s="217" t="s">
        <v>554</v>
      </c>
      <c r="C12" s="217">
        <v>5</v>
      </c>
      <c r="D12" s="318"/>
      <c r="E12" s="15"/>
      <c r="F12" s="213"/>
      <c r="G12" s="13"/>
    </row>
    <row r="13" spans="1:8" ht="17.100000000000001" customHeight="1">
      <c r="A13" s="316"/>
      <c r="B13" s="18" t="s">
        <v>555</v>
      </c>
      <c r="C13" s="18">
        <v>4</v>
      </c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8.95" customHeight="1">
      <c r="A16" s="278"/>
      <c r="B16" s="35">
        <v>0.50694444444444442</v>
      </c>
      <c r="C16" s="213" t="s">
        <v>541</v>
      </c>
      <c r="D16" s="213">
        <v>9</v>
      </c>
      <c r="E16" s="309" t="s">
        <v>542</v>
      </c>
      <c r="F16" s="310"/>
      <c r="G16" s="311"/>
    </row>
    <row r="17" spans="1:7" ht="18.95" customHeight="1">
      <c r="A17" s="278"/>
      <c r="B17" s="35">
        <v>0.5</v>
      </c>
      <c r="C17" s="213" t="s">
        <v>543</v>
      </c>
      <c r="D17" s="213">
        <v>5</v>
      </c>
      <c r="E17" s="309"/>
      <c r="F17" s="310"/>
      <c r="G17" s="311"/>
    </row>
    <row r="18" spans="1:7" ht="18.95" customHeight="1">
      <c r="A18" s="278"/>
      <c r="B18" s="35">
        <v>6.25E-2</v>
      </c>
      <c r="C18" s="213" t="s">
        <v>544</v>
      </c>
      <c r="D18" s="213" t="s">
        <v>93</v>
      </c>
      <c r="E18" s="309"/>
      <c r="F18" s="310"/>
      <c r="G18" s="311"/>
    </row>
    <row r="19" spans="1:7" ht="18.95" customHeight="1">
      <c r="A19" s="278"/>
      <c r="B19" s="35">
        <v>8.3333333333333329E-2</v>
      </c>
      <c r="C19" s="213" t="s">
        <v>545</v>
      </c>
      <c r="D19" s="213">
        <v>9</v>
      </c>
      <c r="E19" s="209"/>
      <c r="F19" s="210"/>
      <c r="G19" s="211"/>
    </row>
    <row r="20" spans="1:7" ht="18.95" customHeight="1">
      <c r="A20" s="279"/>
      <c r="B20" s="35">
        <v>0.10416666666666667</v>
      </c>
      <c r="C20" s="213" t="s">
        <v>546</v>
      </c>
      <c r="D20" s="213">
        <v>2</v>
      </c>
      <c r="E20" s="309"/>
      <c r="F20" s="310"/>
      <c r="G20" s="311"/>
    </row>
    <row r="21" spans="1:7" ht="20.100000000000001" customHeight="1">
      <c r="A21" s="297" t="s">
        <v>23</v>
      </c>
      <c r="B21" s="35">
        <v>0.29166666666666669</v>
      </c>
      <c r="C21" s="213" t="s">
        <v>547</v>
      </c>
      <c r="D21" s="213">
        <v>2</v>
      </c>
      <c r="E21" s="312"/>
      <c r="F21" s="312"/>
      <c r="G21" s="312"/>
    </row>
    <row r="22" spans="1:7" ht="21" customHeight="1">
      <c r="A22" s="297"/>
      <c r="B22" s="35">
        <v>0.29166666666666669</v>
      </c>
      <c r="C22" s="213" t="s">
        <v>548</v>
      </c>
      <c r="D22" s="213">
        <v>6</v>
      </c>
      <c r="E22" s="312"/>
      <c r="F22" s="312"/>
      <c r="G22" s="312"/>
    </row>
    <row r="23" spans="1:7" ht="18.95" customHeight="1">
      <c r="A23" s="297"/>
      <c r="B23" s="35">
        <v>0.3125</v>
      </c>
      <c r="C23" s="213" t="s">
        <v>549</v>
      </c>
      <c r="D23" s="213">
        <v>6</v>
      </c>
      <c r="E23" s="312" t="s">
        <v>550</v>
      </c>
      <c r="F23" s="312"/>
      <c r="G23" s="312"/>
    </row>
    <row r="24" spans="1:7" ht="18.95" customHeight="1">
      <c r="A24" s="297"/>
      <c r="B24" s="213"/>
      <c r="C24" s="213"/>
      <c r="D24" s="213"/>
      <c r="E24" s="312"/>
      <c r="F24" s="312"/>
      <c r="G24" s="312"/>
    </row>
    <row r="25" spans="1:7" ht="21.95" customHeight="1">
      <c r="A25" s="297"/>
      <c r="B25" s="213"/>
      <c r="C25" s="213"/>
      <c r="D25" s="213"/>
      <c r="E25" s="312"/>
      <c r="F25" s="312"/>
      <c r="G25" s="312"/>
    </row>
    <row r="26" spans="1:7" ht="26.1" customHeight="1">
      <c r="A26" s="276" t="s">
        <v>24</v>
      </c>
      <c r="B26" s="276"/>
      <c r="C26" s="276"/>
      <c r="D26" s="276"/>
      <c r="E26" s="276"/>
      <c r="F26" s="276"/>
      <c r="G26" s="276"/>
    </row>
    <row r="27" spans="1:7" ht="18.95" customHeight="1">
      <c r="A27" s="297" t="s">
        <v>25</v>
      </c>
      <c r="B27" s="280" t="s">
        <v>35</v>
      </c>
      <c r="C27" s="282"/>
      <c r="D27" s="297" t="s">
        <v>26</v>
      </c>
      <c r="E27" s="360" t="s">
        <v>558</v>
      </c>
      <c r="F27" s="330"/>
      <c r="G27" s="386"/>
    </row>
    <row r="28" spans="1:7" ht="18" customHeight="1">
      <c r="A28" s="297"/>
      <c r="B28" s="298" t="s">
        <v>35</v>
      </c>
      <c r="C28" s="299"/>
      <c r="D28" s="297"/>
      <c r="E28" s="387"/>
      <c r="F28" s="331"/>
      <c r="G28" s="388"/>
    </row>
    <row r="29" spans="1:7" ht="18" customHeight="1">
      <c r="A29" s="297"/>
      <c r="B29" s="298" t="s">
        <v>35</v>
      </c>
      <c r="C29" s="299"/>
      <c r="D29" s="297"/>
      <c r="E29" s="387"/>
      <c r="F29" s="331"/>
      <c r="G29" s="388"/>
    </row>
    <row r="30" spans="1:7" ht="18" customHeight="1">
      <c r="A30" s="297"/>
      <c r="B30" s="298"/>
      <c r="C30" s="299"/>
      <c r="D30" s="297"/>
      <c r="E30" s="387"/>
      <c r="F30" s="331"/>
      <c r="G30" s="388"/>
    </row>
    <row r="31" spans="1:7" ht="18.95" customHeight="1">
      <c r="A31" s="297"/>
      <c r="B31" s="300"/>
      <c r="C31" s="301"/>
      <c r="D31" s="297"/>
      <c r="E31" s="389"/>
      <c r="F31" s="423"/>
      <c r="G31" s="390"/>
    </row>
    <row r="32" spans="1:7" ht="24" customHeight="1">
      <c r="A32" s="276" t="s">
        <v>27</v>
      </c>
      <c r="B32" s="295"/>
      <c r="C32" s="295"/>
      <c r="D32" s="295"/>
      <c r="E32" s="295"/>
      <c r="F32" s="295"/>
      <c r="G32" s="295"/>
    </row>
    <row r="33" spans="1:7" ht="20.100000000000001" customHeight="1">
      <c r="A33" s="277" t="s">
        <v>25</v>
      </c>
      <c r="B33" s="280" t="s">
        <v>35</v>
      </c>
      <c r="C33" s="282"/>
      <c r="D33" s="277" t="s">
        <v>26</v>
      </c>
      <c r="E33" s="289"/>
      <c r="F33" s="340"/>
      <c r="G33" s="290"/>
    </row>
    <row r="34" spans="1:7" ht="20.100000000000001" customHeight="1">
      <c r="A34" s="279"/>
      <c r="B34" s="286" t="s">
        <v>35</v>
      </c>
      <c r="C34" s="288"/>
      <c r="D34" s="279"/>
      <c r="E34" s="293"/>
      <c r="F34" s="296"/>
      <c r="G34" s="294"/>
    </row>
    <row r="35" spans="1:7" ht="27" customHeight="1">
      <c r="A35" s="276" t="s">
        <v>28</v>
      </c>
      <c r="B35" s="276"/>
      <c r="C35" s="276"/>
      <c r="D35" s="276"/>
      <c r="E35" s="276"/>
      <c r="F35" s="276"/>
      <c r="G35" s="276"/>
    </row>
    <row r="36" spans="1:7" ht="20.100000000000001" customHeight="1">
      <c r="A36" s="277" t="s">
        <v>25</v>
      </c>
      <c r="B36" s="280" t="s">
        <v>551</v>
      </c>
      <c r="C36" s="281"/>
      <c r="D36" s="282"/>
      <c r="E36" s="277" t="s">
        <v>26</v>
      </c>
      <c r="F36" s="289"/>
      <c r="G36" s="290"/>
    </row>
    <row r="37" spans="1:7" ht="20.100000000000001" customHeight="1">
      <c r="A37" s="278"/>
      <c r="B37" s="283" t="s">
        <v>552</v>
      </c>
      <c r="C37" s="284"/>
      <c r="D37" s="285"/>
      <c r="E37" s="278"/>
      <c r="F37" s="291"/>
      <c r="G37" s="292"/>
    </row>
    <row r="38" spans="1:7" ht="20.100000000000001" customHeight="1">
      <c r="A38" s="278"/>
      <c r="B38" s="283"/>
      <c r="C38" s="284"/>
      <c r="D38" s="285"/>
      <c r="E38" s="278"/>
      <c r="F38" s="291"/>
      <c r="G38" s="292"/>
    </row>
    <row r="39" spans="1:7" ht="20.100000000000001" customHeight="1">
      <c r="A39" s="278"/>
      <c r="B39" s="283"/>
      <c r="C39" s="284"/>
      <c r="D39" s="285"/>
      <c r="E39" s="278"/>
      <c r="F39" s="291"/>
      <c r="G39" s="292"/>
    </row>
    <row r="40" spans="1:7" ht="20.100000000000001" customHeight="1">
      <c r="A40" s="278"/>
      <c r="B40" s="283"/>
      <c r="C40" s="284"/>
      <c r="D40" s="285"/>
      <c r="E40" s="278"/>
      <c r="F40" s="291"/>
      <c r="G40" s="292"/>
    </row>
    <row r="41" spans="1:7" ht="20.100000000000001" customHeight="1">
      <c r="A41" s="279"/>
      <c r="B41" s="286"/>
      <c r="C41" s="287"/>
      <c r="D41" s="288"/>
      <c r="E41" s="279"/>
      <c r="F41" s="293"/>
      <c r="G41" s="294"/>
    </row>
    <row r="42" spans="1:7" ht="24" customHeight="1">
      <c r="A42" s="259" t="s">
        <v>29</v>
      </c>
      <c r="B42" s="260"/>
      <c r="C42" s="21" t="s">
        <v>30</v>
      </c>
      <c r="D42" s="22">
        <f>B44+E44</f>
        <v>0</v>
      </c>
      <c r="E42" s="23"/>
      <c r="F42" s="23"/>
      <c r="G42" s="23"/>
    </row>
    <row r="43" spans="1:7" ht="27" customHeight="1">
      <c r="A43" s="261" t="s">
        <v>25</v>
      </c>
      <c r="B43" s="24" t="s">
        <v>31</v>
      </c>
      <c r="C43" s="24" t="s">
        <v>32</v>
      </c>
      <c r="D43" s="264" t="s">
        <v>26</v>
      </c>
      <c r="E43" s="24" t="s">
        <v>31</v>
      </c>
      <c r="F43" s="267" t="s">
        <v>32</v>
      </c>
      <c r="G43" s="268"/>
    </row>
    <row r="44" spans="1:7" ht="15.95" customHeight="1">
      <c r="A44" s="262"/>
      <c r="B44" s="269"/>
      <c r="C44" s="269"/>
      <c r="D44" s="265"/>
      <c r="E44" s="269"/>
      <c r="F44" s="272"/>
      <c r="G44" s="273"/>
    </row>
    <row r="45" spans="1:7" ht="20.100000000000001" customHeight="1">
      <c r="A45" s="262"/>
      <c r="B45" s="270"/>
      <c r="C45" s="270"/>
      <c r="D45" s="265"/>
      <c r="E45" s="270"/>
      <c r="F45" s="378"/>
      <c r="G45" s="379"/>
    </row>
    <row r="46" spans="1:7" ht="18" customHeight="1">
      <c r="A46" s="263"/>
      <c r="B46" s="271"/>
      <c r="C46" s="271"/>
      <c r="D46" s="266"/>
      <c r="E46" s="271"/>
      <c r="F46" s="380"/>
      <c r="G46" s="381"/>
    </row>
    <row r="47" spans="1:7" ht="24" customHeight="1">
      <c r="A47" s="255" t="s">
        <v>33</v>
      </c>
      <c r="B47" s="255"/>
      <c r="C47" s="255"/>
      <c r="D47" s="255"/>
      <c r="E47" s="255"/>
      <c r="F47" s="255"/>
      <c r="G47" s="255"/>
    </row>
    <row r="48" spans="1:7" ht="54.95" customHeight="1">
      <c r="A48" s="256"/>
      <c r="B48" s="257"/>
      <c r="C48" s="257"/>
      <c r="D48" s="257"/>
      <c r="E48" s="257"/>
      <c r="F48" s="257"/>
      <c r="G48" s="258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0"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  <mergeCell ref="A35:G35"/>
    <mergeCell ref="A36:A41"/>
    <mergeCell ref="B36:D36"/>
    <mergeCell ref="E36:E41"/>
    <mergeCell ref="F36:G41"/>
    <mergeCell ref="B37:D37"/>
    <mergeCell ref="B38:D38"/>
    <mergeCell ref="B39:D39"/>
    <mergeCell ref="B40:D40"/>
    <mergeCell ref="B41:D41"/>
    <mergeCell ref="A32:G32"/>
    <mergeCell ref="A33:A34"/>
    <mergeCell ref="B33:C33"/>
    <mergeCell ref="D33:D34"/>
    <mergeCell ref="E33:G34"/>
    <mergeCell ref="B34:C34"/>
    <mergeCell ref="A26:G26"/>
    <mergeCell ref="A27:A31"/>
    <mergeCell ref="B27:C27"/>
    <mergeCell ref="D27:D31"/>
    <mergeCell ref="E27:G31"/>
    <mergeCell ref="B28:C28"/>
    <mergeCell ref="B29:C29"/>
    <mergeCell ref="B30:C30"/>
    <mergeCell ref="B31:C31"/>
    <mergeCell ref="A21:A25"/>
    <mergeCell ref="E21:G21"/>
    <mergeCell ref="E22:G22"/>
    <mergeCell ref="E23:G23"/>
    <mergeCell ref="E24:G24"/>
    <mergeCell ref="E25:G25"/>
    <mergeCell ref="A9:C9"/>
    <mergeCell ref="A10:A13"/>
    <mergeCell ref="D10:D13"/>
    <mergeCell ref="A14:G14"/>
    <mergeCell ref="E15:G15"/>
    <mergeCell ref="A16:A20"/>
    <mergeCell ref="E16:G16"/>
    <mergeCell ref="E17:G17"/>
    <mergeCell ref="E18:G18"/>
    <mergeCell ref="E20:G20"/>
    <mergeCell ref="B7:C7"/>
    <mergeCell ref="B8:C8"/>
    <mergeCell ref="A1:G1"/>
    <mergeCell ref="B2:C2"/>
    <mergeCell ref="A3:C3"/>
    <mergeCell ref="D3:D6"/>
    <mergeCell ref="B4:C4"/>
    <mergeCell ref="B5:C5"/>
    <mergeCell ref="B6:C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5"/>
  <sheetViews>
    <sheetView zoomScaleNormal="100" zoomScalePageLayoutView="150" workbookViewId="0">
      <selection activeCell="E4" sqref="E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9" ht="36" customHeight="1">
      <c r="A1" s="327" t="s">
        <v>0</v>
      </c>
      <c r="B1" s="327"/>
      <c r="C1" s="327"/>
      <c r="D1" s="327"/>
      <c r="E1" s="327"/>
      <c r="F1" s="327"/>
      <c r="G1" s="327"/>
    </row>
    <row r="2" spans="1:9" ht="20.100000000000001" customHeight="1">
      <c r="A2" s="221" t="s">
        <v>1</v>
      </c>
      <c r="B2" s="328" t="s">
        <v>559</v>
      </c>
      <c r="C2" s="329"/>
      <c r="D2" s="1" t="s">
        <v>2</v>
      </c>
      <c r="E2" s="1"/>
      <c r="F2" s="2" t="s">
        <v>3</v>
      </c>
      <c r="G2" s="3"/>
    </row>
    <row r="3" spans="1:9" ht="24" customHeight="1">
      <c r="A3" s="313" t="s">
        <v>4</v>
      </c>
      <c r="B3" s="276"/>
      <c r="C3" s="314"/>
      <c r="D3" s="330" t="s">
        <v>5</v>
      </c>
      <c r="E3" s="221" t="s">
        <v>6</v>
      </c>
      <c r="F3" s="4" t="s">
        <v>7</v>
      </c>
      <c r="G3" s="221" t="s">
        <v>8</v>
      </c>
      <c r="H3" s="5"/>
    </row>
    <row r="4" spans="1:9" ht="18.95" customHeight="1">
      <c r="A4" s="221" t="s">
        <v>9</v>
      </c>
      <c r="B4" s="332">
        <v>456500</v>
      </c>
      <c r="C4" s="333"/>
      <c r="D4" s="331"/>
      <c r="E4" s="6" t="s">
        <v>37</v>
      </c>
      <c r="F4" s="7">
        <v>10</v>
      </c>
      <c r="G4" s="42" t="s">
        <v>134</v>
      </c>
    </row>
    <row r="5" spans="1:9" ht="23.1" customHeight="1">
      <c r="A5" s="221" t="s">
        <v>10</v>
      </c>
      <c r="B5" s="325">
        <f>B6-B4</f>
        <v>1162000</v>
      </c>
      <c r="C5" s="326"/>
      <c r="D5" s="331"/>
      <c r="E5" s="6" t="s">
        <v>38</v>
      </c>
      <c r="F5" s="7">
        <v>10</v>
      </c>
      <c r="G5" s="42" t="s">
        <v>371</v>
      </c>
    </row>
    <row r="6" spans="1:9" ht="21.95" customHeight="1">
      <c r="A6" s="221" t="s">
        <v>11</v>
      </c>
      <c r="B6" s="325">
        <v>1618500</v>
      </c>
      <c r="C6" s="326"/>
      <c r="D6" s="331"/>
      <c r="E6" s="6" t="s">
        <v>39</v>
      </c>
      <c r="F6" s="7">
        <v>25</v>
      </c>
      <c r="G6" s="42" t="s">
        <v>585</v>
      </c>
    </row>
    <row r="7" spans="1:9" ht="20.25" customHeight="1">
      <c r="A7" s="34" t="s">
        <v>41</v>
      </c>
      <c r="B7" s="352">
        <f>'0824'!B7:C7+'0825'!B6:C6</f>
        <v>60616580</v>
      </c>
      <c r="C7" s="353"/>
      <c r="D7" s="32"/>
      <c r="E7" s="33"/>
      <c r="F7" s="31"/>
      <c r="G7" s="30"/>
    </row>
    <row r="8" spans="1:9" ht="25.5" customHeight="1">
      <c r="A8" s="225" t="s">
        <v>40</v>
      </c>
      <c r="B8" s="427">
        <v>75000000</v>
      </c>
      <c r="C8" s="428"/>
      <c r="D8" s="32"/>
      <c r="E8" s="179"/>
      <c r="F8" s="31"/>
      <c r="G8" s="180"/>
    </row>
    <row r="9" spans="1:9" ht="27.95" customHeight="1">
      <c r="A9" s="313" t="s">
        <v>12</v>
      </c>
      <c r="B9" s="276"/>
      <c r="C9" s="314"/>
      <c r="D9" s="224"/>
      <c r="E9" s="223"/>
      <c r="F9" s="223"/>
      <c r="G9" s="11"/>
    </row>
    <row r="10" spans="1:9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9" ht="20.100000000000001" customHeight="1">
      <c r="A11" s="316"/>
      <c r="B11" s="226" t="s">
        <v>586</v>
      </c>
      <c r="C11" s="222">
        <v>4</v>
      </c>
      <c r="D11" s="318"/>
      <c r="E11" s="15"/>
      <c r="F11" s="222"/>
      <c r="G11" s="13"/>
    </row>
    <row r="12" spans="1:9" ht="18" customHeight="1">
      <c r="A12" s="316"/>
      <c r="B12" s="226" t="s">
        <v>587</v>
      </c>
      <c r="C12" s="222">
        <v>4</v>
      </c>
      <c r="D12" s="318"/>
      <c r="E12" s="15"/>
      <c r="F12" s="222"/>
      <c r="G12" s="13"/>
    </row>
    <row r="13" spans="1:9" ht="17.100000000000001" customHeight="1">
      <c r="A13" s="316"/>
      <c r="B13" s="18" t="s">
        <v>588</v>
      </c>
      <c r="C13" s="18">
        <v>3</v>
      </c>
      <c r="D13" s="318"/>
      <c r="E13" s="17"/>
      <c r="F13" s="18"/>
      <c r="G13" s="13"/>
      <c r="I13">
        <f>58998080+1600000</f>
        <v>60598080</v>
      </c>
    </row>
    <row r="14" spans="1:9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9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9" ht="18.95" customHeight="1">
      <c r="A16" s="278"/>
      <c r="B16" s="35" t="s">
        <v>560</v>
      </c>
      <c r="C16" s="222" t="s">
        <v>564</v>
      </c>
      <c r="D16" s="222">
        <v>4</v>
      </c>
      <c r="E16" s="309"/>
      <c r="F16" s="310"/>
      <c r="G16" s="311"/>
    </row>
    <row r="17" spans="1:7" ht="18.95" customHeight="1">
      <c r="A17" s="278"/>
      <c r="B17" s="35" t="s">
        <v>194</v>
      </c>
      <c r="C17" s="222" t="s">
        <v>565</v>
      </c>
      <c r="D17" s="222">
        <v>2</v>
      </c>
      <c r="E17" s="309"/>
      <c r="F17" s="310"/>
      <c r="G17" s="311"/>
    </row>
    <row r="18" spans="1:7" ht="18.95" customHeight="1">
      <c r="A18" s="278"/>
      <c r="B18" s="35" t="s">
        <v>561</v>
      </c>
      <c r="C18" s="222" t="s">
        <v>566</v>
      </c>
      <c r="D18" s="222">
        <v>4</v>
      </c>
      <c r="E18" s="309"/>
      <c r="F18" s="310"/>
      <c r="G18" s="311"/>
    </row>
    <row r="19" spans="1:7" ht="18.95" customHeight="1">
      <c r="A19" s="278"/>
      <c r="B19" s="35" t="s">
        <v>562</v>
      </c>
      <c r="C19" s="222" t="s">
        <v>567</v>
      </c>
      <c r="D19" s="222">
        <v>4</v>
      </c>
      <c r="E19" s="218"/>
      <c r="F19" s="219"/>
      <c r="G19" s="220"/>
    </row>
    <row r="20" spans="1:7" ht="18.95" customHeight="1">
      <c r="A20" s="279"/>
      <c r="B20" s="35" t="s">
        <v>563</v>
      </c>
      <c r="C20" s="222" t="s">
        <v>568</v>
      </c>
      <c r="D20" s="222">
        <v>2</v>
      </c>
      <c r="E20" s="309"/>
      <c r="F20" s="310"/>
      <c r="G20" s="311"/>
    </row>
    <row r="21" spans="1:7" ht="20.100000000000001" customHeight="1">
      <c r="A21" s="297" t="s">
        <v>23</v>
      </c>
      <c r="B21" s="35" t="s">
        <v>248</v>
      </c>
      <c r="C21" s="222" t="s">
        <v>570</v>
      </c>
      <c r="D21" s="222">
        <v>2</v>
      </c>
      <c r="E21" s="312"/>
      <c r="F21" s="312"/>
      <c r="G21" s="312"/>
    </row>
    <row r="22" spans="1:7" ht="21" customHeight="1">
      <c r="A22" s="297"/>
      <c r="B22" s="35" t="s">
        <v>249</v>
      </c>
      <c r="C22" s="222" t="s">
        <v>571</v>
      </c>
      <c r="D22" s="222">
        <v>2</v>
      </c>
      <c r="E22" s="312"/>
      <c r="F22" s="312"/>
      <c r="G22" s="312"/>
    </row>
    <row r="23" spans="1:7" ht="18.95" customHeight="1">
      <c r="A23" s="297"/>
      <c r="B23" s="35" t="s">
        <v>158</v>
      </c>
      <c r="C23" s="222" t="s">
        <v>572</v>
      </c>
      <c r="D23" s="222">
        <v>2</v>
      </c>
      <c r="E23" s="312"/>
      <c r="F23" s="312"/>
      <c r="G23" s="312"/>
    </row>
    <row r="24" spans="1:7" ht="18.95" customHeight="1">
      <c r="A24" s="297"/>
      <c r="B24" s="222" t="s">
        <v>569</v>
      </c>
      <c r="C24" s="222" t="s">
        <v>573</v>
      </c>
      <c r="D24" s="222" t="s">
        <v>574</v>
      </c>
      <c r="E24" s="312"/>
      <c r="F24" s="312"/>
      <c r="G24" s="312"/>
    </row>
    <row r="25" spans="1:7" ht="21.95" customHeight="1">
      <c r="A25" s="297"/>
      <c r="B25" s="222"/>
      <c r="C25" s="222"/>
      <c r="D25" s="222"/>
      <c r="E25" s="312"/>
      <c r="F25" s="312"/>
      <c r="G25" s="312"/>
    </row>
    <row r="26" spans="1:7" ht="26.1" customHeight="1">
      <c r="A26" s="276" t="s">
        <v>24</v>
      </c>
      <c r="B26" s="276"/>
      <c r="C26" s="276"/>
      <c r="D26" s="276"/>
      <c r="E26" s="276"/>
      <c r="F26" s="276"/>
      <c r="G26" s="276"/>
    </row>
    <row r="27" spans="1:7" ht="18.95" customHeight="1">
      <c r="A27" s="297" t="s">
        <v>25</v>
      </c>
      <c r="B27" s="280" t="s">
        <v>578</v>
      </c>
      <c r="C27" s="282"/>
      <c r="D27" s="297" t="s">
        <v>26</v>
      </c>
      <c r="E27" s="422" t="s">
        <v>583</v>
      </c>
      <c r="F27" s="330"/>
      <c r="G27" s="386"/>
    </row>
    <row r="28" spans="1:7" ht="18" customHeight="1">
      <c r="A28" s="297"/>
      <c r="B28" s="298" t="s">
        <v>579</v>
      </c>
      <c r="C28" s="299"/>
      <c r="D28" s="297"/>
      <c r="E28" s="387"/>
      <c r="F28" s="331"/>
      <c r="G28" s="388"/>
    </row>
    <row r="29" spans="1:7" ht="18" customHeight="1">
      <c r="A29" s="297"/>
      <c r="B29" s="298" t="s">
        <v>580</v>
      </c>
      <c r="C29" s="299"/>
      <c r="D29" s="297"/>
      <c r="E29" s="387"/>
      <c r="F29" s="331"/>
      <c r="G29" s="388"/>
    </row>
    <row r="30" spans="1:7" ht="18" customHeight="1">
      <c r="A30" s="297"/>
      <c r="B30" s="298" t="s">
        <v>581</v>
      </c>
      <c r="C30" s="299"/>
      <c r="D30" s="297"/>
      <c r="E30" s="387"/>
      <c r="F30" s="331"/>
      <c r="G30" s="388"/>
    </row>
    <row r="31" spans="1:7" ht="18.95" customHeight="1">
      <c r="A31" s="297"/>
      <c r="B31" s="300"/>
      <c r="C31" s="301"/>
      <c r="D31" s="297"/>
      <c r="E31" s="389"/>
      <c r="F31" s="423"/>
      <c r="G31" s="390"/>
    </row>
    <row r="32" spans="1:7" ht="24" customHeight="1">
      <c r="A32" s="276" t="s">
        <v>582</v>
      </c>
      <c r="B32" s="295"/>
      <c r="C32" s="295"/>
      <c r="D32" s="295"/>
      <c r="E32" s="295"/>
      <c r="F32" s="295"/>
      <c r="G32" s="295"/>
    </row>
    <row r="33" spans="1:7" ht="20.100000000000001" customHeight="1">
      <c r="A33" s="277" t="s">
        <v>25</v>
      </c>
      <c r="B33" s="280" t="s">
        <v>35</v>
      </c>
      <c r="C33" s="282"/>
      <c r="D33" s="277" t="s">
        <v>26</v>
      </c>
      <c r="E33" s="289"/>
      <c r="F33" s="340"/>
      <c r="G33" s="290"/>
    </row>
    <row r="34" spans="1:7" ht="20.100000000000001" customHeight="1">
      <c r="A34" s="279"/>
      <c r="B34" s="286" t="s">
        <v>35</v>
      </c>
      <c r="C34" s="288"/>
      <c r="D34" s="279"/>
      <c r="E34" s="293"/>
      <c r="F34" s="296"/>
      <c r="G34" s="294"/>
    </row>
    <row r="35" spans="1:7" ht="27" customHeight="1">
      <c r="A35" s="276" t="s">
        <v>28</v>
      </c>
      <c r="B35" s="276"/>
      <c r="C35" s="276"/>
      <c r="D35" s="276"/>
      <c r="E35" s="276"/>
      <c r="F35" s="276"/>
      <c r="G35" s="276"/>
    </row>
    <row r="36" spans="1:7" ht="20.100000000000001" customHeight="1">
      <c r="A36" s="277" t="s">
        <v>25</v>
      </c>
      <c r="B36" s="280" t="s">
        <v>575</v>
      </c>
      <c r="C36" s="281"/>
      <c r="D36" s="282"/>
      <c r="E36" s="277" t="s">
        <v>26</v>
      </c>
      <c r="F36" s="360" t="s">
        <v>584</v>
      </c>
      <c r="G36" s="362"/>
    </row>
    <row r="37" spans="1:7" ht="20.100000000000001" customHeight="1">
      <c r="A37" s="278"/>
      <c r="B37" s="283" t="s">
        <v>576</v>
      </c>
      <c r="C37" s="284"/>
      <c r="D37" s="285"/>
      <c r="E37" s="278"/>
      <c r="F37" s="415"/>
      <c r="G37" s="416"/>
    </row>
    <row r="38" spans="1:7" ht="20.100000000000001" customHeight="1">
      <c r="A38" s="278"/>
      <c r="B38" s="283" t="s">
        <v>577</v>
      </c>
      <c r="C38" s="284"/>
      <c r="D38" s="285"/>
      <c r="E38" s="278"/>
      <c r="F38" s="415"/>
      <c r="G38" s="416"/>
    </row>
    <row r="39" spans="1:7" ht="20.100000000000001" customHeight="1">
      <c r="A39" s="278"/>
      <c r="B39" s="283"/>
      <c r="C39" s="284"/>
      <c r="D39" s="285"/>
      <c r="E39" s="278"/>
      <c r="F39" s="415"/>
      <c r="G39" s="416"/>
    </row>
    <row r="40" spans="1:7" ht="20.100000000000001" customHeight="1">
      <c r="A40" s="278"/>
      <c r="B40" s="283"/>
      <c r="C40" s="284"/>
      <c r="D40" s="285"/>
      <c r="E40" s="278"/>
      <c r="F40" s="415"/>
      <c r="G40" s="416"/>
    </row>
    <row r="41" spans="1:7" ht="20.100000000000001" customHeight="1">
      <c r="A41" s="279"/>
      <c r="B41" s="286"/>
      <c r="C41" s="287"/>
      <c r="D41" s="288"/>
      <c r="E41" s="279"/>
      <c r="F41" s="417"/>
      <c r="G41" s="418"/>
    </row>
    <row r="42" spans="1:7" ht="24" customHeight="1">
      <c r="A42" s="259" t="s">
        <v>29</v>
      </c>
      <c r="B42" s="260"/>
      <c r="C42" s="21" t="s">
        <v>30</v>
      </c>
      <c r="D42" s="22">
        <f>B44+E44</f>
        <v>0</v>
      </c>
      <c r="E42" s="23"/>
      <c r="F42" s="23"/>
      <c r="G42" s="23"/>
    </row>
    <row r="43" spans="1:7" ht="27" customHeight="1">
      <c r="A43" s="261" t="s">
        <v>25</v>
      </c>
      <c r="B43" s="24" t="s">
        <v>31</v>
      </c>
      <c r="C43" s="24" t="s">
        <v>32</v>
      </c>
      <c r="D43" s="264" t="s">
        <v>26</v>
      </c>
      <c r="E43" s="24" t="s">
        <v>31</v>
      </c>
      <c r="F43" s="267" t="s">
        <v>32</v>
      </c>
      <c r="G43" s="268"/>
    </row>
    <row r="44" spans="1:7" ht="15.95" customHeight="1">
      <c r="A44" s="262"/>
      <c r="B44" s="269"/>
      <c r="C44" s="269"/>
      <c r="D44" s="265"/>
      <c r="E44" s="269"/>
      <c r="F44" s="272"/>
      <c r="G44" s="273"/>
    </row>
    <row r="45" spans="1:7" ht="20.100000000000001" customHeight="1">
      <c r="A45" s="262"/>
      <c r="B45" s="270"/>
      <c r="C45" s="270"/>
      <c r="D45" s="265"/>
      <c r="E45" s="270"/>
      <c r="F45" s="378"/>
      <c r="G45" s="379"/>
    </row>
    <row r="46" spans="1:7" ht="18" customHeight="1">
      <c r="A46" s="263"/>
      <c r="B46" s="271"/>
      <c r="C46" s="271"/>
      <c r="D46" s="266"/>
      <c r="E46" s="271"/>
      <c r="F46" s="380"/>
      <c r="G46" s="381"/>
    </row>
    <row r="47" spans="1:7" ht="24" customHeight="1">
      <c r="A47" s="255" t="s">
        <v>33</v>
      </c>
      <c r="B47" s="255"/>
      <c r="C47" s="255"/>
      <c r="D47" s="255"/>
      <c r="E47" s="255"/>
      <c r="F47" s="255"/>
      <c r="G47" s="255"/>
    </row>
    <row r="48" spans="1:7" ht="54.95" customHeight="1">
      <c r="A48" s="256"/>
      <c r="B48" s="257"/>
      <c r="C48" s="257"/>
      <c r="D48" s="257"/>
      <c r="E48" s="257"/>
      <c r="F48" s="257"/>
      <c r="G48" s="258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0"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  <mergeCell ref="A35:G35"/>
    <mergeCell ref="A36:A41"/>
    <mergeCell ref="B36:D36"/>
    <mergeCell ref="E36:E41"/>
    <mergeCell ref="F36:G41"/>
    <mergeCell ref="B37:D37"/>
    <mergeCell ref="B38:D38"/>
    <mergeCell ref="B39:D39"/>
    <mergeCell ref="B40:D40"/>
    <mergeCell ref="B41:D41"/>
    <mergeCell ref="A32:G32"/>
    <mergeCell ref="A33:A34"/>
    <mergeCell ref="B33:C33"/>
    <mergeCell ref="D33:D34"/>
    <mergeCell ref="E33:G34"/>
    <mergeCell ref="B34:C34"/>
    <mergeCell ref="A26:G26"/>
    <mergeCell ref="A27:A31"/>
    <mergeCell ref="B27:C27"/>
    <mergeCell ref="D27:D31"/>
    <mergeCell ref="E27:G31"/>
    <mergeCell ref="B28:C28"/>
    <mergeCell ref="B29:C29"/>
    <mergeCell ref="B30:C30"/>
    <mergeCell ref="B31:C31"/>
    <mergeCell ref="A21:A25"/>
    <mergeCell ref="E21:G21"/>
    <mergeCell ref="E22:G22"/>
    <mergeCell ref="E23:G23"/>
    <mergeCell ref="E24:G24"/>
    <mergeCell ref="E25:G25"/>
    <mergeCell ref="A9:C9"/>
    <mergeCell ref="A10:A13"/>
    <mergeCell ref="D10:D13"/>
    <mergeCell ref="A14:G14"/>
    <mergeCell ref="E15:G15"/>
    <mergeCell ref="A16:A20"/>
    <mergeCell ref="E16:G16"/>
    <mergeCell ref="E17:G17"/>
    <mergeCell ref="E18:G18"/>
    <mergeCell ref="E20:G20"/>
    <mergeCell ref="B7:C7"/>
    <mergeCell ref="B8:C8"/>
    <mergeCell ref="A1:G1"/>
    <mergeCell ref="B2:C2"/>
    <mergeCell ref="A3:C3"/>
    <mergeCell ref="D3:D6"/>
    <mergeCell ref="B4:C4"/>
    <mergeCell ref="B5:C5"/>
    <mergeCell ref="B6:C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5"/>
  <sheetViews>
    <sheetView zoomScaleNormal="100" zoomScalePageLayoutView="150" workbookViewId="0">
      <selection activeCell="J15" sqref="J15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  <col min="9" max="9" width="11.88671875" bestFit="1" customWidth="1"/>
  </cols>
  <sheetData>
    <row r="1" spans="1:9" ht="36" customHeight="1">
      <c r="A1" s="327" t="s">
        <v>0</v>
      </c>
      <c r="B1" s="327"/>
      <c r="C1" s="327"/>
      <c r="D1" s="327"/>
      <c r="E1" s="327"/>
      <c r="F1" s="327"/>
      <c r="G1" s="327"/>
    </row>
    <row r="2" spans="1:9" ht="20.100000000000001" customHeight="1">
      <c r="A2" s="227" t="s">
        <v>1</v>
      </c>
      <c r="B2" s="328" t="s">
        <v>589</v>
      </c>
      <c r="C2" s="329"/>
      <c r="D2" s="1" t="s">
        <v>2</v>
      </c>
      <c r="E2" s="1"/>
      <c r="F2" s="2" t="s">
        <v>3</v>
      </c>
      <c r="G2" s="3"/>
    </row>
    <row r="3" spans="1:9" ht="24" customHeight="1">
      <c r="A3" s="313" t="s">
        <v>4</v>
      </c>
      <c r="B3" s="276"/>
      <c r="C3" s="314"/>
      <c r="D3" s="330" t="s">
        <v>5</v>
      </c>
      <c r="E3" s="227" t="s">
        <v>6</v>
      </c>
      <c r="F3" s="4" t="s">
        <v>7</v>
      </c>
      <c r="G3" s="227" t="s">
        <v>8</v>
      </c>
      <c r="H3" s="5"/>
    </row>
    <row r="4" spans="1:9" ht="18.95" customHeight="1">
      <c r="A4" s="227" t="s">
        <v>9</v>
      </c>
      <c r="B4" s="332">
        <v>120000</v>
      </c>
      <c r="C4" s="333"/>
      <c r="D4" s="331"/>
      <c r="E4" s="6" t="s">
        <v>37</v>
      </c>
      <c r="F4" s="7">
        <v>10</v>
      </c>
      <c r="G4" s="42" t="s">
        <v>134</v>
      </c>
    </row>
    <row r="5" spans="1:9" ht="23.1" customHeight="1">
      <c r="A5" s="227" t="s">
        <v>10</v>
      </c>
      <c r="B5" s="325">
        <f>B6-B4</f>
        <v>432900</v>
      </c>
      <c r="C5" s="326"/>
      <c r="D5" s="331"/>
      <c r="E5" s="6" t="s">
        <v>38</v>
      </c>
      <c r="F5" s="7">
        <v>10</v>
      </c>
      <c r="G5" s="42" t="s">
        <v>371</v>
      </c>
    </row>
    <row r="6" spans="1:9" ht="21.95" customHeight="1">
      <c r="A6" s="227" t="s">
        <v>11</v>
      </c>
      <c r="B6" s="325">
        <v>552900</v>
      </c>
      <c r="C6" s="326"/>
      <c r="D6" s="331"/>
      <c r="E6" s="6" t="s">
        <v>39</v>
      </c>
      <c r="F6" s="7">
        <v>25</v>
      </c>
      <c r="G6" s="42" t="s">
        <v>585</v>
      </c>
    </row>
    <row r="7" spans="1:9" ht="20.25" customHeight="1">
      <c r="A7" s="34" t="s">
        <v>41</v>
      </c>
      <c r="B7" s="352">
        <f>'0825'!B7:C7+'0826'!B6:C6</f>
        <v>61169480</v>
      </c>
      <c r="C7" s="353"/>
      <c r="D7" s="32"/>
      <c r="E7" s="33"/>
      <c r="F7" s="31"/>
      <c r="G7" s="30"/>
    </row>
    <row r="8" spans="1:9" ht="25.5" customHeight="1">
      <c r="A8" s="227" t="s">
        <v>40</v>
      </c>
      <c r="B8" s="427">
        <v>75000000</v>
      </c>
      <c r="C8" s="428"/>
      <c r="D8" s="32"/>
      <c r="E8" s="179"/>
      <c r="F8" s="31"/>
      <c r="G8" s="180"/>
    </row>
    <row r="9" spans="1:9" ht="27.95" customHeight="1">
      <c r="A9" s="313" t="s">
        <v>12</v>
      </c>
      <c r="B9" s="276"/>
      <c r="C9" s="314"/>
      <c r="D9" s="233"/>
      <c r="E9" s="229"/>
      <c r="F9" s="229"/>
      <c r="G9" s="11"/>
    </row>
    <row r="10" spans="1:9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9" ht="20.100000000000001" customHeight="1">
      <c r="A11" s="316"/>
      <c r="B11" s="228"/>
      <c r="C11" s="228"/>
      <c r="D11" s="318"/>
      <c r="E11" s="15"/>
      <c r="F11" s="228"/>
      <c r="G11" s="13"/>
    </row>
    <row r="12" spans="1:9" ht="18" customHeight="1">
      <c r="A12" s="316"/>
      <c r="B12" s="228"/>
      <c r="C12" s="228"/>
      <c r="D12" s="318"/>
      <c r="E12" s="15"/>
      <c r="F12" s="228"/>
      <c r="G12" s="13"/>
    </row>
    <row r="13" spans="1:9" ht="17.100000000000001" customHeight="1">
      <c r="A13" s="316"/>
      <c r="B13" s="18"/>
      <c r="C13" s="18"/>
      <c r="D13" s="318"/>
      <c r="E13" s="17"/>
      <c r="F13" s="18"/>
      <c r="G13" s="13"/>
    </row>
    <row r="14" spans="1:9" ht="27.95" customHeight="1">
      <c r="A14" s="313" t="s">
        <v>17</v>
      </c>
      <c r="B14" s="295"/>
      <c r="C14" s="295"/>
      <c r="D14" s="295"/>
      <c r="E14" s="295"/>
      <c r="F14" s="295"/>
      <c r="G14" s="319"/>
      <c r="I14" s="236"/>
    </row>
    <row r="15" spans="1:9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  <c r="I15" s="236"/>
    </row>
    <row r="16" spans="1:9" ht="18.95" customHeight="1">
      <c r="A16" s="278"/>
      <c r="B16" s="35"/>
      <c r="C16" s="228"/>
      <c r="D16" s="228"/>
      <c r="E16" s="309"/>
      <c r="F16" s="310"/>
      <c r="G16" s="311"/>
      <c r="I16" s="236"/>
    </row>
    <row r="17" spans="1:7" ht="18.95" customHeight="1">
      <c r="A17" s="278"/>
      <c r="B17" s="35"/>
      <c r="C17" s="228"/>
      <c r="D17" s="228"/>
      <c r="E17" s="309"/>
      <c r="F17" s="310"/>
      <c r="G17" s="311"/>
    </row>
    <row r="18" spans="1:7" ht="18.95" customHeight="1">
      <c r="A18" s="278"/>
      <c r="B18" s="35"/>
      <c r="C18" s="228"/>
      <c r="D18" s="228"/>
      <c r="E18" s="309"/>
      <c r="F18" s="310"/>
      <c r="G18" s="311"/>
    </row>
    <row r="19" spans="1:7" ht="18.95" customHeight="1">
      <c r="A19" s="278"/>
      <c r="B19" s="35"/>
      <c r="C19" s="228"/>
      <c r="D19" s="228"/>
      <c r="E19" s="309"/>
      <c r="F19" s="310"/>
      <c r="G19" s="311"/>
    </row>
    <row r="20" spans="1:7" ht="18.95" customHeight="1">
      <c r="A20" s="279"/>
      <c r="B20" s="35"/>
      <c r="C20" s="228"/>
      <c r="D20" s="228"/>
      <c r="E20" s="309"/>
      <c r="F20" s="310"/>
      <c r="G20" s="311"/>
    </row>
    <row r="21" spans="1:7" ht="20.100000000000001" customHeight="1">
      <c r="A21" s="297" t="s">
        <v>23</v>
      </c>
      <c r="B21" s="35"/>
      <c r="C21" s="228"/>
      <c r="D21" s="228"/>
      <c r="E21" s="312"/>
      <c r="F21" s="312"/>
      <c r="G21" s="312"/>
    </row>
    <row r="22" spans="1:7" ht="21" customHeight="1">
      <c r="A22" s="297"/>
      <c r="B22" s="35"/>
      <c r="C22" s="228"/>
      <c r="D22" s="228"/>
      <c r="E22" s="312"/>
      <c r="F22" s="312"/>
      <c r="G22" s="312"/>
    </row>
    <row r="23" spans="1:7" ht="18.95" customHeight="1">
      <c r="A23" s="297"/>
      <c r="B23" s="35"/>
      <c r="C23" s="228"/>
      <c r="D23" s="228"/>
      <c r="E23" s="312"/>
      <c r="F23" s="312"/>
      <c r="G23" s="312"/>
    </row>
    <row r="24" spans="1:7" ht="18.95" customHeight="1">
      <c r="A24" s="297"/>
      <c r="B24" s="228"/>
      <c r="C24" s="228"/>
      <c r="D24" s="228"/>
      <c r="E24" s="312"/>
      <c r="F24" s="312"/>
      <c r="G24" s="312"/>
    </row>
    <row r="25" spans="1:7" ht="21.95" customHeight="1">
      <c r="A25" s="297"/>
      <c r="B25" s="228"/>
      <c r="C25" s="228"/>
      <c r="D25" s="228"/>
      <c r="E25" s="312"/>
      <c r="F25" s="312"/>
      <c r="G25" s="312"/>
    </row>
    <row r="26" spans="1:7" ht="26.1" customHeight="1">
      <c r="A26" s="276" t="s">
        <v>24</v>
      </c>
      <c r="B26" s="276"/>
      <c r="C26" s="276"/>
      <c r="D26" s="276"/>
      <c r="E26" s="276"/>
      <c r="F26" s="276"/>
      <c r="G26" s="276"/>
    </row>
    <row r="27" spans="1:7" ht="18.95" customHeight="1">
      <c r="A27" s="297" t="s">
        <v>25</v>
      </c>
      <c r="B27" s="280" t="s">
        <v>590</v>
      </c>
      <c r="C27" s="282"/>
      <c r="D27" s="297" t="s">
        <v>26</v>
      </c>
      <c r="E27" s="363" t="s">
        <v>597</v>
      </c>
      <c r="F27" s="447"/>
      <c r="G27" s="364"/>
    </row>
    <row r="28" spans="1:7" ht="18" customHeight="1">
      <c r="A28" s="297"/>
      <c r="B28" s="298" t="s">
        <v>591</v>
      </c>
      <c r="C28" s="299"/>
      <c r="D28" s="297"/>
      <c r="E28" s="395" t="s">
        <v>598</v>
      </c>
      <c r="F28" s="396"/>
      <c r="G28" s="397"/>
    </row>
    <row r="29" spans="1:7" ht="18" customHeight="1">
      <c r="A29" s="297"/>
      <c r="B29" s="298" t="s">
        <v>592</v>
      </c>
      <c r="C29" s="299"/>
      <c r="D29" s="297"/>
      <c r="E29" s="387"/>
      <c r="F29" s="331"/>
      <c r="G29" s="388"/>
    </row>
    <row r="30" spans="1:7" ht="18" customHeight="1">
      <c r="A30" s="297"/>
      <c r="B30" s="298" t="s">
        <v>593</v>
      </c>
      <c r="C30" s="299"/>
      <c r="D30" s="297"/>
      <c r="E30" s="387"/>
      <c r="F30" s="331"/>
      <c r="G30" s="388"/>
    </row>
    <row r="31" spans="1:7" ht="18.95" customHeight="1">
      <c r="A31" s="297"/>
      <c r="B31" s="300" t="s">
        <v>594</v>
      </c>
      <c r="C31" s="301"/>
      <c r="D31" s="297"/>
      <c r="E31" s="389"/>
      <c r="F31" s="423"/>
      <c r="G31" s="390"/>
    </row>
    <row r="32" spans="1:7" ht="24" customHeight="1">
      <c r="A32" s="276" t="s">
        <v>582</v>
      </c>
      <c r="B32" s="295"/>
      <c r="C32" s="295"/>
      <c r="D32" s="295"/>
      <c r="E32" s="295"/>
      <c r="F32" s="295"/>
      <c r="G32" s="295"/>
    </row>
    <row r="33" spans="1:7" ht="20.100000000000001" customHeight="1">
      <c r="A33" s="277" t="s">
        <v>25</v>
      </c>
      <c r="B33" s="280" t="s">
        <v>35</v>
      </c>
      <c r="C33" s="282"/>
      <c r="D33" s="277" t="s">
        <v>26</v>
      </c>
      <c r="E33" s="289"/>
      <c r="F33" s="340"/>
      <c r="G33" s="290"/>
    </row>
    <row r="34" spans="1:7" ht="20.100000000000001" customHeight="1">
      <c r="A34" s="279"/>
      <c r="B34" s="286" t="s">
        <v>35</v>
      </c>
      <c r="C34" s="288"/>
      <c r="D34" s="279"/>
      <c r="E34" s="293"/>
      <c r="F34" s="296"/>
      <c r="G34" s="294"/>
    </row>
    <row r="35" spans="1:7" ht="27" customHeight="1">
      <c r="A35" s="276" t="s">
        <v>28</v>
      </c>
      <c r="B35" s="276"/>
      <c r="C35" s="276"/>
      <c r="D35" s="276"/>
      <c r="E35" s="276"/>
      <c r="F35" s="276"/>
      <c r="G35" s="276"/>
    </row>
    <row r="36" spans="1:7" ht="20.100000000000001" customHeight="1">
      <c r="A36" s="277" t="s">
        <v>25</v>
      </c>
      <c r="B36" s="280" t="s">
        <v>595</v>
      </c>
      <c r="C36" s="281"/>
      <c r="D36" s="282"/>
      <c r="E36" s="277" t="s">
        <v>26</v>
      </c>
      <c r="F36" s="360"/>
      <c r="G36" s="362"/>
    </row>
    <row r="37" spans="1:7" ht="20.100000000000001" customHeight="1">
      <c r="A37" s="278"/>
      <c r="B37" s="283" t="s">
        <v>596</v>
      </c>
      <c r="C37" s="284"/>
      <c r="D37" s="285"/>
      <c r="E37" s="278"/>
      <c r="F37" s="415"/>
      <c r="G37" s="416"/>
    </row>
    <row r="38" spans="1:7" ht="20.100000000000001" customHeight="1">
      <c r="A38" s="278"/>
      <c r="B38" s="283"/>
      <c r="C38" s="284"/>
      <c r="D38" s="285"/>
      <c r="E38" s="278"/>
      <c r="F38" s="415"/>
      <c r="G38" s="416"/>
    </row>
    <row r="39" spans="1:7" ht="20.100000000000001" customHeight="1">
      <c r="A39" s="278"/>
      <c r="B39" s="283"/>
      <c r="C39" s="284"/>
      <c r="D39" s="285"/>
      <c r="E39" s="278"/>
      <c r="F39" s="415"/>
      <c r="G39" s="416"/>
    </row>
    <row r="40" spans="1:7" ht="20.100000000000001" customHeight="1">
      <c r="A40" s="278"/>
      <c r="B40" s="283"/>
      <c r="C40" s="284"/>
      <c r="D40" s="285"/>
      <c r="E40" s="278"/>
      <c r="F40" s="415"/>
      <c r="G40" s="416"/>
    </row>
    <row r="41" spans="1:7" ht="20.100000000000001" customHeight="1">
      <c r="A41" s="279"/>
      <c r="B41" s="286"/>
      <c r="C41" s="287"/>
      <c r="D41" s="288"/>
      <c r="E41" s="279"/>
      <c r="F41" s="417"/>
      <c r="G41" s="418"/>
    </row>
    <row r="42" spans="1:7" ht="24" customHeight="1">
      <c r="A42" s="259" t="s">
        <v>29</v>
      </c>
      <c r="B42" s="260"/>
      <c r="C42" s="21" t="s">
        <v>30</v>
      </c>
      <c r="D42" s="22">
        <f>B44+E44</f>
        <v>0</v>
      </c>
      <c r="E42" s="23"/>
      <c r="F42" s="23"/>
      <c r="G42" s="23"/>
    </row>
    <row r="43" spans="1:7" ht="27" customHeight="1">
      <c r="A43" s="261" t="s">
        <v>25</v>
      </c>
      <c r="B43" s="24" t="s">
        <v>31</v>
      </c>
      <c r="C43" s="24" t="s">
        <v>32</v>
      </c>
      <c r="D43" s="264" t="s">
        <v>26</v>
      </c>
      <c r="E43" s="24" t="s">
        <v>31</v>
      </c>
      <c r="F43" s="267" t="s">
        <v>32</v>
      </c>
      <c r="G43" s="268"/>
    </row>
    <row r="44" spans="1:7" ht="15.95" customHeight="1">
      <c r="A44" s="262"/>
      <c r="B44" s="269"/>
      <c r="C44" s="269"/>
      <c r="D44" s="265"/>
      <c r="E44" s="269"/>
      <c r="F44" s="272"/>
      <c r="G44" s="273"/>
    </row>
    <row r="45" spans="1:7" ht="20.100000000000001" customHeight="1">
      <c r="A45" s="262"/>
      <c r="B45" s="270"/>
      <c r="C45" s="270"/>
      <c r="D45" s="265"/>
      <c r="E45" s="270"/>
      <c r="F45" s="378"/>
      <c r="G45" s="379"/>
    </row>
    <row r="46" spans="1:7" ht="18" customHeight="1">
      <c r="A46" s="263"/>
      <c r="B46" s="271"/>
      <c r="C46" s="271"/>
      <c r="D46" s="266"/>
      <c r="E46" s="271"/>
      <c r="F46" s="380"/>
      <c r="G46" s="381"/>
    </row>
    <row r="47" spans="1:7" ht="24" customHeight="1">
      <c r="A47" s="255" t="s">
        <v>33</v>
      </c>
      <c r="B47" s="255"/>
      <c r="C47" s="255"/>
      <c r="D47" s="255"/>
      <c r="E47" s="255"/>
      <c r="F47" s="255"/>
      <c r="G47" s="255"/>
    </row>
    <row r="48" spans="1:7" ht="54.95" customHeight="1">
      <c r="A48" s="256"/>
      <c r="B48" s="257"/>
      <c r="C48" s="257"/>
      <c r="D48" s="257"/>
      <c r="E48" s="257"/>
      <c r="F48" s="257"/>
      <c r="G48" s="258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6">
    <mergeCell ref="A47:G47"/>
    <mergeCell ref="A48:G48"/>
    <mergeCell ref="E19:G19"/>
    <mergeCell ref="E27:G27"/>
    <mergeCell ref="E28:G28"/>
    <mergeCell ref="E29:G29"/>
    <mergeCell ref="E30:G30"/>
    <mergeCell ref="E31:G31"/>
    <mergeCell ref="E33:G33"/>
    <mergeCell ref="E34:G34"/>
    <mergeCell ref="A42:B42"/>
    <mergeCell ref="A43:A46"/>
    <mergeCell ref="D43:D46"/>
    <mergeCell ref="F43:G43"/>
    <mergeCell ref="B44:B46"/>
    <mergeCell ref="C44:C46"/>
    <mergeCell ref="E44:E46"/>
    <mergeCell ref="F44:G46"/>
    <mergeCell ref="A35:G35"/>
    <mergeCell ref="A36:A41"/>
    <mergeCell ref="B36:D36"/>
    <mergeCell ref="E36:E41"/>
    <mergeCell ref="F36:G41"/>
    <mergeCell ref="B37:D37"/>
    <mergeCell ref="B38:D38"/>
    <mergeCell ref="B39:D39"/>
    <mergeCell ref="B40:D40"/>
    <mergeCell ref="B41:D41"/>
    <mergeCell ref="A32:G32"/>
    <mergeCell ref="A33:A34"/>
    <mergeCell ref="B33:C33"/>
    <mergeCell ref="D33:D34"/>
    <mergeCell ref="B34:C34"/>
    <mergeCell ref="A26:G26"/>
    <mergeCell ref="A27:A31"/>
    <mergeCell ref="B27:C27"/>
    <mergeCell ref="D27:D31"/>
    <mergeCell ref="B28:C28"/>
    <mergeCell ref="B29:C29"/>
    <mergeCell ref="B30:C30"/>
    <mergeCell ref="B31:C31"/>
    <mergeCell ref="A21:A25"/>
    <mergeCell ref="E21:G21"/>
    <mergeCell ref="E22:G22"/>
    <mergeCell ref="E23:G23"/>
    <mergeCell ref="E24:G24"/>
    <mergeCell ref="E25:G25"/>
    <mergeCell ref="E15:G15"/>
    <mergeCell ref="A16:A20"/>
    <mergeCell ref="E16:G16"/>
    <mergeCell ref="E17:G17"/>
    <mergeCell ref="E18:G18"/>
    <mergeCell ref="E20:G2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zoomScaleNormal="100" zoomScalePageLayoutView="150" workbookViewId="0">
      <selection activeCell="K22" sqref="K22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234" t="s">
        <v>1</v>
      </c>
      <c r="B2" s="328" t="s">
        <v>599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234" t="s">
        <v>6</v>
      </c>
      <c r="F3" s="4" t="s">
        <v>7</v>
      </c>
      <c r="G3" s="234" t="s">
        <v>8</v>
      </c>
      <c r="H3" s="5"/>
    </row>
    <row r="4" spans="1:8" ht="18.95" customHeight="1">
      <c r="A4" s="234" t="s">
        <v>9</v>
      </c>
      <c r="B4" s="332">
        <v>790000</v>
      </c>
      <c r="C4" s="333"/>
      <c r="D4" s="331"/>
      <c r="E4" s="6" t="s">
        <v>37</v>
      </c>
      <c r="F4" s="7">
        <v>10</v>
      </c>
      <c r="G4" s="42" t="s">
        <v>135</v>
      </c>
    </row>
    <row r="5" spans="1:8" ht="23.1" customHeight="1">
      <c r="A5" s="234" t="s">
        <v>10</v>
      </c>
      <c r="B5" s="325">
        <f>B6-B4</f>
        <v>868000</v>
      </c>
      <c r="C5" s="326"/>
      <c r="D5" s="331"/>
      <c r="E5" s="6" t="s">
        <v>38</v>
      </c>
      <c r="F5" s="7">
        <v>10</v>
      </c>
      <c r="G5" s="42" t="s">
        <v>614</v>
      </c>
    </row>
    <row r="6" spans="1:8" ht="21.95" customHeight="1">
      <c r="A6" s="234" t="s">
        <v>11</v>
      </c>
      <c r="B6" s="325">
        <v>1658000</v>
      </c>
      <c r="C6" s="326"/>
      <c r="D6" s="331"/>
      <c r="E6" s="6" t="s">
        <v>39</v>
      </c>
      <c r="F6" s="7">
        <v>25</v>
      </c>
      <c r="G6" s="42" t="s">
        <v>615</v>
      </c>
    </row>
    <row r="7" spans="1:8" ht="20.25" customHeight="1">
      <c r="A7" s="34" t="s">
        <v>41</v>
      </c>
      <c r="B7" s="352">
        <f>'0826'!B7:C7+'0827'!B6:C6</f>
        <v>62827480</v>
      </c>
      <c r="C7" s="353"/>
      <c r="D7" s="32"/>
      <c r="E7" s="33"/>
      <c r="F7" s="31"/>
      <c r="G7" s="30"/>
    </row>
    <row r="8" spans="1:8" ht="25.5" customHeight="1">
      <c r="A8" s="240" t="s">
        <v>40</v>
      </c>
      <c r="B8" s="427">
        <v>75000000</v>
      </c>
      <c r="C8" s="428"/>
      <c r="D8" s="32"/>
      <c r="E8" s="179"/>
      <c r="F8" s="31"/>
      <c r="G8" s="180"/>
    </row>
    <row r="9" spans="1:8" ht="27.95" customHeight="1">
      <c r="A9" s="313" t="s">
        <v>12</v>
      </c>
      <c r="B9" s="276"/>
      <c r="C9" s="314"/>
      <c r="D9" s="242"/>
      <c r="E9" s="241"/>
      <c r="F9" s="241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237" t="s">
        <v>611</v>
      </c>
      <c r="C11" s="237">
        <v>7</v>
      </c>
      <c r="D11" s="318"/>
      <c r="E11" s="15"/>
      <c r="F11" s="235"/>
      <c r="G11" s="13"/>
    </row>
    <row r="12" spans="1:8" ht="18" customHeight="1">
      <c r="A12" s="316"/>
      <c r="B12" s="237" t="s">
        <v>612</v>
      </c>
      <c r="C12" s="237">
        <v>5</v>
      </c>
      <c r="D12" s="318"/>
      <c r="E12" s="15"/>
      <c r="F12" s="235"/>
      <c r="G12" s="13"/>
    </row>
    <row r="13" spans="1:8" ht="17.100000000000001" customHeight="1">
      <c r="A13" s="316"/>
      <c r="B13" s="18" t="s">
        <v>613</v>
      </c>
      <c r="C13" s="18">
        <v>4</v>
      </c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8.95" customHeight="1">
      <c r="A16" s="278"/>
      <c r="B16" s="35">
        <v>0.5</v>
      </c>
      <c r="C16" s="235" t="s">
        <v>605</v>
      </c>
      <c r="D16" s="235">
        <v>2</v>
      </c>
      <c r="E16" s="309"/>
      <c r="F16" s="310"/>
      <c r="G16" s="311"/>
    </row>
    <row r="17" spans="1:7" ht="18.95" customHeight="1">
      <c r="A17" s="278"/>
      <c r="B17" s="35">
        <v>4.1666666666666664E-2</v>
      </c>
      <c r="C17" s="235" t="s">
        <v>606</v>
      </c>
      <c r="D17" s="235">
        <v>3</v>
      </c>
      <c r="E17" s="309"/>
      <c r="F17" s="310"/>
      <c r="G17" s="311"/>
    </row>
    <row r="18" spans="1:7" ht="18.95" customHeight="1">
      <c r="A18" s="278"/>
      <c r="B18" s="35"/>
      <c r="C18" s="235"/>
      <c r="D18" s="235"/>
      <c r="E18" s="309"/>
      <c r="F18" s="310"/>
      <c r="G18" s="311"/>
    </row>
    <row r="19" spans="1:7" ht="18.95" customHeight="1">
      <c r="A19" s="279"/>
      <c r="B19" s="35"/>
      <c r="C19" s="235"/>
      <c r="D19" s="235"/>
      <c r="E19" s="309"/>
      <c r="F19" s="310"/>
      <c r="G19" s="311"/>
    </row>
    <row r="20" spans="1:7" ht="20.100000000000001" customHeight="1">
      <c r="A20" s="297" t="s">
        <v>23</v>
      </c>
      <c r="B20" s="35">
        <v>0.29166666666666669</v>
      </c>
      <c r="C20" s="235" t="s">
        <v>607</v>
      </c>
      <c r="D20" s="235" t="s">
        <v>93</v>
      </c>
      <c r="E20" s="312" t="s">
        <v>95</v>
      </c>
      <c r="F20" s="312"/>
      <c r="G20" s="312"/>
    </row>
    <row r="21" spans="1:7" ht="21" customHeight="1">
      <c r="A21" s="297"/>
      <c r="B21" s="35">
        <v>0.29166666666666669</v>
      </c>
      <c r="C21" s="235" t="s">
        <v>608</v>
      </c>
      <c r="D21" s="235">
        <v>2</v>
      </c>
      <c r="E21" s="312" t="s">
        <v>610</v>
      </c>
      <c r="F21" s="312"/>
      <c r="G21" s="312"/>
    </row>
    <row r="22" spans="1:7" ht="18.95" customHeight="1">
      <c r="A22" s="297"/>
      <c r="B22" s="35">
        <v>0.3125</v>
      </c>
      <c r="C22" s="235" t="s">
        <v>609</v>
      </c>
      <c r="D22" s="235">
        <v>4</v>
      </c>
      <c r="E22" s="312"/>
      <c r="F22" s="312"/>
      <c r="G22" s="312"/>
    </row>
    <row r="23" spans="1:7" ht="18.95" customHeight="1">
      <c r="A23" s="297"/>
      <c r="B23" s="235"/>
      <c r="C23" s="235"/>
      <c r="D23" s="235"/>
      <c r="E23" s="312"/>
      <c r="F23" s="312"/>
      <c r="G23" s="312"/>
    </row>
    <row r="24" spans="1:7" ht="21.95" customHeight="1">
      <c r="A24" s="297"/>
      <c r="B24" s="235"/>
      <c r="C24" s="235"/>
      <c r="D24" s="235"/>
      <c r="E24" s="312"/>
      <c r="F24" s="312"/>
      <c r="G24" s="312"/>
    </row>
    <row r="25" spans="1:7" ht="26.1" customHeight="1">
      <c r="A25" s="276" t="s">
        <v>24</v>
      </c>
      <c r="B25" s="276"/>
      <c r="C25" s="276"/>
      <c r="D25" s="276"/>
      <c r="E25" s="276"/>
      <c r="F25" s="276"/>
      <c r="G25" s="276"/>
    </row>
    <row r="26" spans="1:7" ht="18.95" customHeight="1">
      <c r="A26" s="297" t="s">
        <v>25</v>
      </c>
      <c r="B26" s="280" t="s">
        <v>600</v>
      </c>
      <c r="C26" s="282"/>
      <c r="D26" s="297" t="s">
        <v>26</v>
      </c>
      <c r="E26" s="289"/>
      <c r="F26" s="340"/>
      <c r="G26" s="290"/>
    </row>
    <row r="27" spans="1:7" ht="18" customHeight="1">
      <c r="A27" s="297"/>
      <c r="B27" s="298" t="s">
        <v>601</v>
      </c>
      <c r="C27" s="299"/>
      <c r="D27" s="297"/>
      <c r="E27" s="291"/>
      <c r="F27" s="410"/>
      <c r="G27" s="292"/>
    </row>
    <row r="28" spans="1:7" ht="18" customHeight="1">
      <c r="A28" s="297"/>
      <c r="B28" s="298"/>
      <c r="C28" s="299"/>
      <c r="D28" s="297"/>
      <c r="E28" s="291"/>
      <c r="F28" s="410"/>
      <c r="G28" s="292"/>
    </row>
    <row r="29" spans="1:7" ht="18" customHeight="1">
      <c r="A29" s="297"/>
      <c r="B29" s="298"/>
      <c r="C29" s="299"/>
      <c r="D29" s="297"/>
      <c r="E29" s="291"/>
      <c r="F29" s="410"/>
      <c r="G29" s="292"/>
    </row>
    <row r="30" spans="1:7" ht="18.95" customHeight="1">
      <c r="A30" s="297"/>
      <c r="B30" s="300"/>
      <c r="C30" s="301"/>
      <c r="D30" s="297"/>
      <c r="E30" s="293"/>
      <c r="F30" s="296"/>
      <c r="G30" s="294"/>
    </row>
    <row r="31" spans="1:7" ht="24" customHeight="1">
      <c r="A31" s="276" t="s">
        <v>27</v>
      </c>
      <c r="B31" s="295"/>
      <c r="C31" s="295"/>
      <c r="D31" s="295"/>
      <c r="E31" s="295"/>
      <c r="F31" s="295"/>
      <c r="G31" s="295"/>
    </row>
    <row r="32" spans="1:7" ht="20.100000000000001" customHeight="1">
      <c r="A32" s="277" t="s">
        <v>25</v>
      </c>
      <c r="B32" s="280" t="s">
        <v>35</v>
      </c>
      <c r="C32" s="282"/>
      <c r="D32" s="277" t="s">
        <v>26</v>
      </c>
      <c r="E32" s="289"/>
      <c r="F32" s="340"/>
      <c r="G32" s="290"/>
    </row>
    <row r="33" spans="1:7" ht="20.100000000000001" customHeight="1">
      <c r="A33" s="279"/>
      <c r="B33" s="286" t="s">
        <v>35</v>
      </c>
      <c r="C33" s="288"/>
      <c r="D33" s="279"/>
      <c r="E33" s="293"/>
      <c r="F33" s="296"/>
      <c r="G33" s="294"/>
    </row>
    <row r="34" spans="1:7" ht="27" customHeight="1">
      <c r="A34" s="276" t="s">
        <v>28</v>
      </c>
      <c r="B34" s="276"/>
      <c r="C34" s="276"/>
      <c r="D34" s="276"/>
      <c r="E34" s="276"/>
      <c r="F34" s="276"/>
      <c r="G34" s="276"/>
    </row>
    <row r="35" spans="1:7" ht="20.100000000000001" customHeight="1">
      <c r="A35" s="277" t="s">
        <v>25</v>
      </c>
      <c r="B35" s="280" t="s">
        <v>602</v>
      </c>
      <c r="C35" s="281"/>
      <c r="D35" s="282"/>
      <c r="E35" s="277" t="s">
        <v>26</v>
      </c>
      <c r="F35" s="289"/>
      <c r="G35" s="290"/>
    </row>
    <row r="36" spans="1:7" ht="20.100000000000001" customHeight="1">
      <c r="A36" s="278"/>
      <c r="B36" s="283" t="s">
        <v>603</v>
      </c>
      <c r="C36" s="284"/>
      <c r="D36" s="285"/>
      <c r="E36" s="278"/>
      <c r="F36" s="291"/>
      <c r="G36" s="292"/>
    </row>
    <row r="37" spans="1:7" ht="20.100000000000001" customHeight="1">
      <c r="A37" s="278"/>
      <c r="B37" s="283" t="s">
        <v>604</v>
      </c>
      <c r="C37" s="284"/>
      <c r="D37" s="285"/>
      <c r="E37" s="278"/>
      <c r="F37" s="291"/>
      <c r="G37" s="292"/>
    </row>
    <row r="38" spans="1:7" ht="20.100000000000001" customHeight="1">
      <c r="A38" s="278"/>
      <c r="B38" s="283"/>
      <c r="C38" s="284"/>
      <c r="D38" s="285"/>
      <c r="E38" s="278"/>
      <c r="F38" s="291"/>
      <c r="G38" s="292"/>
    </row>
    <row r="39" spans="1:7" ht="20.100000000000001" customHeight="1">
      <c r="A39" s="278"/>
      <c r="B39" s="283"/>
      <c r="C39" s="284"/>
      <c r="D39" s="285"/>
      <c r="E39" s="278"/>
      <c r="F39" s="291"/>
      <c r="G39" s="292"/>
    </row>
    <row r="40" spans="1:7" ht="20.100000000000001" customHeight="1">
      <c r="A40" s="279"/>
      <c r="B40" s="286"/>
      <c r="C40" s="287"/>
      <c r="D40" s="288"/>
      <c r="E40" s="279"/>
      <c r="F40" s="293"/>
      <c r="G40" s="294"/>
    </row>
    <row r="41" spans="1:7" ht="24" customHeight="1">
      <c r="A41" s="259" t="s">
        <v>29</v>
      </c>
      <c r="B41" s="260"/>
      <c r="C41" s="21" t="s">
        <v>30</v>
      </c>
      <c r="D41" s="22">
        <f>B43+E43</f>
        <v>0</v>
      </c>
      <c r="E41" s="23"/>
      <c r="F41" s="23"/>
      <c r="G41" s="23"/>
    </row>
    <row r="42" spans="1:7" ht="27" customHeight="1">
      <c r="A42" s="261" t="s">
        <v>25</v>
      </c>
      <c r="B42" s="24" t="s">
        <v>31</v>
      </c>
      <c r="C42" s="24" t="s">
        <v>32</v>
      </c>
      <c r="D42" s="264" t="s">
        <v>26</v>
      </c>
      <c r="E42" s="24" t="s">
        <v>31</v>
      </c>
      <c r="F42" s="267" t="s">
        <v>32</v>
      </c>
      <c r="G42" s="268"/>
    </row>
    <row r="43" spans="1:7" ht="15.95" customHeight="1">
      <c r="A43" s="262"/>
      <c r="B43" s="269"/>
      <c r="C43" s="269"/>
      <c r="D43" s="265"/>
      <c r="E43" s="269"/>
      <c r="F43" s="272"/>
      <c r="G43" s="273"/>
    </row>
    <row r="44" spans="1:7" ht="20.100000000000001" customHeight="1">
      <c r="A44" s="262"/>
      <c r="B44" s="270"/>
      <c r="C44" s="270"/>
      <c r="D44" s="265"/>
      <c r="E44" s="270"/>
      <c r="F44" s="378"/>
      <c r="G44" s="379"/>
    </row>
    <row r="45" spans="1:7" ht="18" customHeight="1">
      <c r="A45" s="263"/>
      <c r="B45" s="271"/>
      <c r="C45" s="271"/>
      <c r="D45" s="266"/>
      <c r="E45" s="271"/>
      <c r="F45" s="380"/>
      <c r="G45" s="381"/>
    </row>
    <row r="46" spans="1:7" ht="24" customHeight="1">
      <c r="A46" s="255" t="s">
        <v>33</v>
      </c>
      <c r="B46" s="255"/>
      <c r="C46" s="255"/>
      <c r="D46" s="255"/>
      <c r="E46" s="255"/>
      <c r="F46" s="255"/>
      <c r="G46" s="255"/>
    </row>
    <row r="47" spans="1:7" ht="54.95" customHeight="1">
      <c r="A47" s="256"/>
      <c r="B47" s="257"/>
      <c r="C47" s="257"/>
      <c r="D47" s="257"/>
      <c r="E47" s="257"/>
      <c r="F47" s="257"/>
      <c r="G47" s="258"/>
    </row>
    <row r="48" spans="1:7" ht="15.95" customHeight="1"/>
    <row r="49" spans="3:3" ht="15" customHeight="1"/>
    <row r="50" spans="3:3" ht="15" customHeight="1"/>
    <row r="51" spans="3:3" ht="15" customHeight="1">
      <c r="C51" t="s">
        <v>5</v>
      </c>
    </row>
    <row r="52" spans="3:3" ht="15" customHeight="1"/>
    <row r="53" spans="3:3" ht="15" customHeight="1"/>
    <row r="54" spans="3:3" ht="15" customHeight="1"/>
  </sheetData>
  <mergeCells count="60">
    <mergeCell ref="B7:C7"/>
    <mergeCell ref="B8:C8"/>
    <mergeCell ref="A1:G1"/>
    <mergeCell ref="B2:C2"/>
    <mergeCell ref="A3:C3"/>
    <mergeCell ref="D3:D6"/>
    <mergeCell ref="B4:C4"/>
    <mergeCell ref="B5:C5"/>
    <mergeCell ref="B6:C6"/>
    <mergeCell ref="A16:A19"/>
    <mergeCell ref="E16:G16"/>
    <mergeCell ref="E17:G17"/>
    <mergeCell ref="E18:G18"/>
    <mergeCell ref="E19:G19"/>
    <mergeCell ref="A9:C9"/>
    <mergeCell ref="A10:A13"/>
    <mergeCell ref="D10:D13"/>
    <mergeCell ref="A14:G14"/>
    <mergeCell ref="E15:G15"/>
    <mergeCell ref="A20:A24"/>
    <mergeCell ref="E20:G20"/>
    <mergeCell ref="E21:G21"/>
    <mergeCell ref="E22:G22"/>
    <mergeCell ref="E23:G23"/>
    <mergeCell ref="E24:G24"/>
    <mergeCell ref="A25:G25"/>
    <mergeCell ref="A26:A30"/>
    <mergeCell ref="B26:C26"/>
    <mergeCell ref="D26:D30"/>
    <mergeCell ref="E26:G30"/>
    <mergeCell ref="B27:C27"/>
    <mergeCell ref="B28:C28"/>
    <mergeCell ref="B29:C29"/>
    <mergeCell ref="B30:C30"/>
    <mergeCell ref="A31:G31"/>
    <mergeCell ref="A32:A33"/>
    <mergeCell ref="B32:C32"/>
    <mergeCell ref="D32:D33"/>
    <mergeCell ref="E32:G33"/>
    <mergeCell ref="B33:C33"/>
    <mergeCell ref="A34:G34"/>
    <mergeCell ref="A35:A40"/>
    <mergeCell ref="B35:D35"/>
    <mergeCell ref="E35:E40"/>
    <mergeCell ref="F35:G40"/>
    <mergeCell ref="B36:D36"/>
    <mergeCell ref="B37:D37"/>
    <mergeCell ref="B38:D38"/>
    <mergeCell ref="B39:D39"/>
    <mergeCell ref="B40:D40"/>
    <mergeCell ref="A46:G46"/>
    <mergeCell ref="A47:G47"/>
    <mergeCell ref="A41:B41"/>
    <mergeCell ref="A42:A45"/>
    <mergeCell ref="D42:D45"/>
    <mergeCell ref="F42:G42"/>
    <mergeCell ref="B43:B45"/>
    <mergeCell ref="C43:C45"/>
    <mergeCell ref="E43:E45"/>
    <mergeCell ref="F43:G45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zoomScaleNormal="100" zoomScalePageLayoutView="150" workbookViewId="0">
      <selection activeCell="E4" sqref="E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238" t="s">
        <v>1</v>
      </c>
      <c r="B2" s="328" t="s">
        <v>616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238" t="s">
        <v>6</v>
      </c>
      <c r="F3" s="4" t="s">
        <v>7</v>
      </c>
      <c r="G3" s="238" t="s">
        <v>8</v>
      </c>
      <c r="H3" s="5"/>
    </row>
    <row r="4" spans="1:8" ht="18.95" customHeight="1">
      <c r="A4" s="238" t="s">
        <v>9</v>
      </c>
      <c r="B4" s="332">
        <v>810000</v>
      </c>
      <c r="C4" s="333"/>
      <c r="D4" s="331"/>
      <c r="E4" s="6" t="s">
        <v>37</v>
      </c>
      <c r="F4" s="7">
        <v>10</v>
      </c>
      <c r="G4" s="42" t="s">
        <v>135</v>
      </c>
    </row>
    <row r="5" spans="1:8" ht="23.1" customHeight="1">
      <c r="A5" s="238" t="s">
        <v>10</v>
      </c>
      <c r="B5" s="325">
        <f>B6-B4</f>
        <v>1431900</v>
      </c>
      <c r="C5" s="326"/>
      <c r="D5" s="331"/>
      <c r="E5" s="6" t="s">
        <v>38</v>
      </c>
      <c r="F5" s="7">
        <v>10</v>
      </c>
      <c r="G5" s="42" t="s">
        <v>614</v>
      </c>
    </row>
    <row r="6" spans="1:8" ht="21.95" customHeight="1">
      <c r="A6" s="238" t="s">
        <v>11</v>
      </c>
      <c r="B6" s="325">
        <v>2241900</v>
      </c>
      <c r="C6" s="326"/>
      <c r="D6" s="331"/>
      <c r="E6" s="6" t="s">
        <v>39</v>
      </c>
      <c r="F6" s="7">
        <v>25</v>
      </c>
      <c r="G6" s="42" t="s">
        <v>615</v>
      </c>
    </row>
    <row r="7" spans="1:8" ht="20.25" customHeight="1">
      <c r="A7" s="34" t="s">
        <v>41</v>
      </c>
      <c r="B7" s="352">
        <f>'0827'!B7:C7+'0828'!B6:C6</f>
        <v>65069380</v>
      </c>
      <c r="C7" s="353"/>
      <c r="D7" s="32"/>
      <c r="E7" s="33"/>
      <c r="F7" s="31"/>
      <c r="G7" s="30"/>
    </row>
    <row r="8" spans="1:8" ht="25.5" customHeight="1">
      <c r="A8" s="240" t="s">
        <v>40</v>
      </c>
      <c r="B8" s="427">
        <v>75000000</v>
      </c>
      <c r="C8" s="428"/>
      <c r="D8" s="32"/>
      <c r="E8" s="179"/>
      <c r="F8" s="31"/>
      <c r="G8" s="180"/>
    </row>
    <row r="9" spans="1:8" ht="27.95" customHeight="1">
      <c r="A9" s="313" t="s">
        <v>12</v>
      </c>
      <c r="B9" s="276"/>
      <c r="C9" s="314"/>
      <c r="D9" s="242"/>
      <c r="E9" s="241"/>
      <c r="F9" s="241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14" t="s">
        <v>632</v>
      </c>
      <c r="C11" s="14">
        <v>6</v>
      </c>
      <c r="D11" s="318"/>
      <c r="E11" s="15"/>
      <c r="F11" s="239"/>
      <c r="G11" s="13"/>
    </row>
    <row r="12" spans="1:8" ht="18" customHeight="1">
      <c r="A12" s="316"/>
      <c r="B12" s="14" t="s">
        <v>633</v>
      </c>
      <c r="C12" s="14">
        <v>6</v>
      </c>
      <c r="D12" s="318"/>
      <c r="E12" s="15"/>
      <c r="F12" s="239"/>
      <c r="G12" s="13"/>
    </row>
    <row r="13" spans="1:8" ht="17.100000000000001" customHeight="1">
      <c r="A13" s="316"/>
      <c r="B13" s="16" t="s">
        <v>634</v>
      </c>
      <c r="C13" s="16">
        <v>6</v>
      </c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8.95" customHeight="1">
      <c r="A16" s="277" t="s">
        <v>621</v>
      </c>
      <c r="B16" s="35">
        <v>0.49305555555555558</v>
      </c>
      <c r="C16" s="239" t="s">
        <v>617</v>
      </c>
      <c r="D16" s="239">
        <v>3</v>
      </c>
      <c r="E16" s="309"/>
      <c r="F16" s="310"/>
      <c r="G16" s="311"/>
    </row>
    <row r="17" spans="1:7" ht="18.95" customHeight="1">
      <c r="A17" s="278"/>
      <c r="B17" s="35">
        <v>0.5</v>
      </c>
      <c r="C17" s="239" t="s">
        <v>618</v>
      </c>
      <c r="D17" s="239">
        <v>2</v>
      </c>
      <c r="E17" s="309"/>
      <c r="F17" s="310"/>
      <c r="G17" s="311"/>
    </row>
    <row r="18" spans="1:7" ht="18.95" customHeight="1">
      <c r="A18" s="278"/>
      <c r="B18" s="35">
        <v>0.5</v>
      </c>
      <c r="C18" s="239" t="s">
        <v>619</v>
      </c>
      <c r="D18" s="239">
        <v>3</v>
      </c>
      <c r="E18" s="309"/>
      <c r="F18" s="310"/>
      <c r="G18" s="311"/>
    </row>
    <row r="19" spans="1:7" ht="18.95" customHeight="1">
      <c r="A19" s="278"/>
      <c r="B19" s="35">
        <v>0.50694444444444442</v>
      </c>
      <c r="C19" s="239" t="s">
        <v>620</v>
      </c>
      <c r="D19" s="239">
        <v>3</v>
      </c>
      <c r="E19" s="309"/>
      <c r="F19" s="310"/>
      <c r="G19" s="311"/>
    </row>
    <row r="20" spans="1:7" ht="18.95" customHeight="1">
      <c r="A20" s="278"/>
      <c r="B20" s="35">
        <v>6.25E-2</v>
      </c>
      <c r="C20" s="239" t="s">
        <v>622</v>
      </c>
      <c r="D20" s="239">
        <v>2</v>
      </c>
      <c r="E20" s="309" t="s">
        <v>627</v>
      </c>
      <c r="F20" s="310"/>
      <c r="G20" s="311"/>
    </row>
    <row r="21" spans="1:7" ht="18.95" customHeight="1">
      <c r="A21" s="279"/>
      <c r="B21" s="35">
        <v>8.3333333333333329E-2</v>
      </c>
      <c r="C21" s="239" t="s">
        <v>623</v>
      </c>
      <c r="D21" s="239">
        <v>1</v>
      </c>
      <c r="E21" s="309" t="s">
        <v>628</v>
      </c>
      <c r="F21" s="310"/>
      <c r="G21" s="311"/>
    </row>
    <row r="22" spans="1:7" ht="20.100000000000001" customHeight="1">
      <c r="A22" s="297" t="s">
        <v>23</v>
      </c>
      <c r="B22" s="35">
        <v>0.25</v>
      </c>
      <c r="C22" s="239" t="s">
        <v>624</v>
      </c>
      <c r="D22" s="239">
        <v>20</v>
      </c>
      <c r="E22" s="312" t="s">
        <v>626</v>
      </c>
      <c r="F22" s="312"/>
      <c r="G22" s="312"/>
    </row>
    <row r="23" spans="1:7" ht="21" customHeight="1">
      <c r="A23" s="297"/>
      <c r="B23" s="35">
        <v>0.29166666666666669</v>
      </c>
      <c r="C23" s="239" t="s">
        <v>625</v>
      </c>
      <c r="D23" s="239">
        <v>2</v>
      </c>
      <c r="E23" s="312"/>
      <c r="F23" s="312"/>
      <c r="G23" s="312"/>
    </row>
    <row r="24" spans="1:7" ht="18.95" customHeight="1">
      <c r="A24" s="297"/>
      <c r="B24" s="239"/>
      <c r="C24" s="239"/>
      <c r="D24" s="239"/>
      <c r="E24" s="312"/>
      <c r="F24" s="312"/>
      <c r="G24" s="312"/>
    </row>
    <row r="25" spans="1:7" ht="18.95" customHeight="1">
      <c r="A25" s="297"/>
      <c r="B25" s="239"/>
      <c r="C25" s="239"/>
      <c r="D25" s="239"/>
      <c r="E25" s="312"/>
      <c r="F25" s="312"/>
      <c r="G25" s="312"/>
    </row>
    <row r="26" spans="1:7" ht="21.95" customHeight="1">
      <c r="A26" s="297"/>
      <c r="B26" s="239"/>
      <c r="C26" s="239"/>
      <c r="D26" s="239"/>
      <c r="E26" s="312"/>
      <c r="F26" s="312"/>
      <c r="G26" s="312"/>
    </row>
    <row r="27" spans="1:7" ht="26.1" customHeight="1">
      <c r="A27" s="276" t="s">
        <v>24</v>
      </c>
      <c r="B27" s="276"/>
      <c r="C27" s="276"/>
      <c r="D27" s="276"/>
      <c r="E27" s="276"/>
      <c r="F27" s="276"/>
      <c r="G27" s="276"/>
    </row>
    <row r="28" spans="1:7" ht="18.95" customHeight="1">
      <c r="A28" s="297" t="s">
        <v>25</v>
      </c>
      <c r="B28" s="280" t="s">
        <v>35</v>
      </c>
      <c r="C28" s="282"/>
      <c r="D28" s="297" t="s">
        <v>26</v>
      </c>
      <c r="E28" s="422" t="s">
        <v>635</v>
      </c>
      <c r="F28" s="361"/>
      <c r="G28" s="362"/>
    </row>
    <row r="29" spans="1:7" ht="18" customHeight="1">
      <c r="A29" s="297"/>
      <c r="B29" s="298"/>
      <c r="C29" s="299"/>
      <c r="D29" s="297"/>
      <c r="E29" s="415"/>
      <c r="F29" s="448"/>
      <c r="G29" s="416"/>
    </row>
    <row r="30" spans="1:7" ht="18" customHeight="1">
      <c r="A30" s="297"/>
      <c r="B30" s="298"/>
      <c r="C30" s="299"/>
      <c r="D30" s="297"/>
      <c r="E30" s="415"/>
      <c r="F30" s="448"/>
      <c r="G30" s="416"/>
    </row>
    <row r="31" spans="1:7" ht="18" customHeight="1">
      <c r="A31" s="297"/>
      <c r="B31" s="298"/>
      <c r="C31" s="299"/>
      <c r="D31" s="297"/>
      <c r="E31" s="415"/>
      <c r="F31" s="448"/>
      <c r="G31" s="416"/>
    </row>
    <row r="32" spans="1:7" ht="18.95" customHeight="1">
      <c r="A32" s="297"/>
      <c r="B32" s="300"/>
      <c r="C32" s="301"/>
      <c r="D32" s="297"/>
      <c r="E32" s="417"/>
      <c r="F32" s="449"/>
      <c r="G32" s="418"/>
    </row>
    <row r="33" spans="1:7" ht="24" customHeight="1">
      <c r="A33" s="276" t="s">
        <v>27</v>
      </c>
      <c r="B33" s="295"/>
      <c r="C33" s="295"/>
      <c r="D33" s="295"/>
      <c r="E33" s="295"/>
      <c r="F33" s="295"/>
      <c r="G33" s="295"/>
    </row>
    <row r="34" spans="1:7" ht="20.100000000000001" customHeight="1">
      <c r="A34" s="277" t="s">
        <v>25</v>
      </c>
      <c r="B34" s="280" t="s">
        <v>35</v>
      </c>
      <c r="C34" s="282"/>
      <c r="D34" s="277" t="s">
        <v>26</v>
      </c>
      <c r="E34" s="289"/>
      <c r="F34" s="340"/>
      <c r="G34" s="290"/>
    </row>
    <row r="35" spans="1:7" ht="20.100000000000001" customHeight="1">
      <c r="A35" s="279"/>
      <c r="B35" s="286" t="s">
        <v>35</v>
      </c>
      <c r="C35" s="288"/>
      <c r="D35" s="279"/>
      <c r="E35" s="293"/>
      <c r="F35" s="296"/>
      <c r="G35" s="294"/>
    </row>
    <row r="36" spans="1:7" ht="27" customHeight="1">
      <c r="A36" s="276" t="s">
        <v>28</v>
      </c>
      <c r="B36" s="276"/>
      <c r="C36" s="276"/>
      <c r="D36" s="276"/>
      <c r="E36" s="276"/>
      <c r="F36" s="276"/>
      <c r="G36" s="276"/>
    </row>
    <row r="37" spans="1:7" ht="20.100000000000001" customHeight="1">
      <c r="A37" s="277" t="s">
        <v>25</v>
      </c>
      <c r="B37" s="280" t="s">
        <v>629</v>
      </c>
      <c r="C37" s="281"/>
      <c r="D37" s="282"/>
      <c r="E37" s="277" t="s">
        <v>26</v>
      </c>
      <c r="F37" s="289"/>
      <c r="G37" s="290"/>
    </row>
    <row r="38" spans="1:7" ht="20.100000000000001" customHeight="1">
      <c r="A38" s="278"/>
      <c r="B38" s="283" t="s">
        <v>630</v>
      </c>
      <c r="C38" s="284"/>
      <c r="D38" s="285"/>
      <c r="E38" s="278"/>
      <c r="F38" s="291"/>
      <c r="G38" s="292"/>
    </row>
    <row r="39" spans="1:7" ht="20.100000000000001" customHeight="1">
      <c r="A39" s="278"/>
      <c r="B39" s="283" t="s">
        <v>631</v>
      </c>
      <c r="C39" s="284"/>
      <c r="D39" s="285"/>
      <c r="E39" s="278"/>
      <c r="F39" s="291"/>
      <c r="G39" s="292"/>
    </row>
    <row r="40" spans="1:7" ht="20.100000000000001" customHeight="1">
      <c r="A40" s="278"/>
      <c r="B40" s="283"/>
      <c r="C40" s="284"/>
      <c r="D40" s="285"/>
      <c r="E40" s="278"/>
      <c r="F40" s="291"/>
      <c r="G40" s="292"/>
    </row>
    <row r="41" spans="1:7" ht="20.100000000000001" customHeight="1">
      <c r="A41" s="278"/>
      <c r="B41" s="283"/>
      <c r="C41" s="284"/>
      <c r="D41" s="285"/>
      <c r="E41" s="278"/>
      <c r="F41" s="291"/>
      <c r="G41" s="292"/>
    </row>
    <row r="42" spans="1:7" ht="20.100000000000001" customHeight="1">
      <c r="A42" s="279"/>
      <c r="B42" s="286"/>
      <c r="C42" s="287"/>
      <c r="D42" s="288"/>
      <c r="E42" s="279"/>
      <c r="F42" s="293"/>
      <c r="G42" s="294"/>
    </row>
    <row r="43" spans="1:7" ht="24" customHeight="1">
      <c r="A43" s="259" t="s">
        <v>29</v>
      </c>
      <c r="B43" s="260"/>
      <c r="C43" s="21" t="s">
        <v>30</v>
      </c>
      <c r="D43" s="22">
        <f>B45+E45</f>
        <v>0</v>
      </c>
      <c r="E43" s="23"/>
      <c r="F43" s="23"/>
      <c r="G43" s="23"/>
    </row>
    <row r="44" spans="1:7" ht="27" customHeight="1">
      <c r="A44" s="261" t="s">
        <v>25</v>
      </c>
      <c r="B44" s="24" t="s">
        <v>31</v>
      </c>
      <c r="C44" s="24" t="s">
        <v>32</v>
      </c>
      <c r="D44" s="264" t="s">
        <v>26</v>
      </c>
      <c r="E44" s="24" t="s">
        <v>31</v>
      </c>
      <c r="F44" s="267" t="s">
        <v>32</v>
      </c>
      <c r="G44" s="268"/>
    </row>
    <row r="45" spans="1:7" ht="15.95" customHeight="1">
      <c r="A45" s="262"/>
      <c r="B45" s="269"/>
      <c r="C45" s="269"/>
      <c r="D45" s="265"/>
      <c r="E45" s="269"/>
      <c r="F45" s="272"/>
      <c r="G45" s="273"/>
    </row>
    <row r="46" spans="1:7" ht="20.100000000000001" customHeight="1">
      <c r="A46" s="262"/>
      <c r="B46" s="270"/>
      <c r="C46" s="270"/>
      <c r="D46" s="265"/>
      <c r="E46" s="270"/>
      <c r="F46" s="378"/>
      <c r="G46" s="379"/>
    </row>
    <row r="47" spans="1:7" ht="18" customHeight="1">
      <c r="A47" s="263"/>
      <c r="B47" s="271"/>
      <c r="C47" s="271"/>
      <c r="D47" s="266"/>
      <c r="E47" s="271"/>
      <c r="F47" s="380"/>
      <c r="G47" s="381"/>
    </row>
    <row r="48" spans="1:7" ht="24" customHeight="1">
      <c r="A48" s="255" t="s">
        <v>33</v>
      </c>
      <c r="B48" s="255"/>
      <c r="C48" s="255"/>
      <c r="D48" s="255"/>
      <c r="E48" s="255"/>
      <c r="F48" s="255"/>
      <c r="G48" s="255"/>
    </row>
    <row r="49" spans="1:7" ht="54.95" customHeight="1">
      <c r="A49" s="256"/>
      <c r="B49" s="257"/>
      <c r="C49" s="257"/>
      <c r="D49" s="257"/>
      <c r="E49" s="257"/>
      <c r="F49" s="257"/>
      <c r="G49" s="258"/>
    </row>
    <row r="50" spans="1:7" ht="15.95" customHeight="1"/>
    <row r="51" spans="1:7" ht="15" customHeight="1"/>
    <row r="52" spans="1:7" ht="15" customHeight="1"/>
    <row r="53" spans="1:7" ht="15" customHeight="1">
      <c r="C53" t="s">
        <v>5</v>
      </c>
    </row>
    <row r="54" spans="1:7" ht="15" customHeight="1"/>
    <row r="55" spans="1:7" ht="15" customHeight="1"/>
    <row r="56" spans="1:7" ht="15" customHeight="1"/>
  </sheetData>
  <mergeCells count="62">
    <mergeCell ref="B7:C7"/>
    <mergeCell ref="B8:C8"/>
    <mergeCell ref="A9:C9"/>
    <mergeCell ref="A10:A13"/>
    <mergeCell ref="D10:D13"/>
    <mergeCell ref="A1:G1"/>
    <mergeCell ref="B2:C2"/>
    <mergeCell ref="A3:C3"/>
    <mergeCell ref="D3:D6"/>
    <mergeCell ref="B4:C4"/>
    <mergeCell ref="B5:C5"/>
    <mergeCell ref="B6:C6"/>
    <mergeCell ref="A14:G14"/>
    <mergeCell ref="E15:G15"/>
    <mergeCell ref="A22:A26"/>
    <mergeCell ref="E22:G22"/>
    <mergeCell ref="E23:G23"/>
    <mergeCell ref="E24:G24"/>
    <mergeCell ref="E25:G25"/>
    <mergeCell ref="E26:G26"/>
    <mergeCell ref="E16:G16"/>
    <mergeCell ref="E17:G17"/>
    <mergeCell ref="E18:G18"/>
    <mergeCell ref="E19:G19"/>
    <mergeCell ref="A27:G27"/>
    <mergeCell ref="A28:A32"/>
    <mergeCell ref="B28:C28"/>
    <mergeCell ref="D28:D32"/>
    <mergeCell ref="E28:G32"/>
    <mergeCell ref="B29:C29"/>
    <mergeCell ref="B30:C30"/>
    <mergeCell ref="B31:C31"/>
    <mergeCell ref="B32:C32"/>
    <mergeCell ref="A33:G33"/>
    <mergeCell ref="A34:A35"/>
    <mergeCell ref="B34:C34"/>
    <mergeCell ref="D34:D35"/>
    <mergeCell ref="E34:G35"/>
    <mergeCell ref="B35:C35"/>
    <mergeCell ref="E37:E42"/>
    <mergeCell ref="F37:G42"/>
    <mergeCell ref="B38:D38"/>
    <mergeCell ref="B39:D39"/>
    <mergeCell ref="B40:D40"/>
    <mergeCell ref="B41:D41"/>
    <mergeCell ref="B42:D42"/>
    <mergeCell ref="A48:G48"/>
    <mergeCell ref="A49:G49"/>
    <mergeCell ref="A16:A21"/>
    <mergeCell ref="E20:G20"/>
    <mergeCell ref="E21:G21"/>
    <mergeCell ref="A43:B43"/>
    <mergeCell ref="A44:A47"/>
    <mergeCell ref="D44:D47"/>
    <mergeCell ref="F44:G44"/>
    <mergeCell ref="B45:B47"/>
    <mergeCell ref="C45:C47"/>
    <mergeCell ref="E45:E47"/>
    <mergeCell ref="F45:G47"/>
    <mergeCell ref="A36:G36"/>
    <mergeCell ref="A37:A42"/>
    <mergeCell ref="B37:D37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tabSelected="1" topLeftCell="A19" zoomScaleNormal="100" zoomScalePageLayoutView="150" workbookViewId="0">
      <selection activeCell="L18" sqref="L1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30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243" t="s">
        <v>1</v>
      </c>
      <c r="B2" s="328" t="s">
        <v>636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243" t="s">
        <v>6</v>
      </c>
      <c r="F3" s="4" t="s">
        <v>7</v>
      </c>
      <c r="G3" s="243" t="s">
        <v>8</v>
      </c>
      <c r="H3" s="5"/>
    </row>
    <row r="4" spans="1:8" ht="18.95" customHeight="1">
      <c r="A4" s="243" t="s">
        <v>9</v>
      </c>
      <c r="B4" s="332">
        <v>1810100</v>
      </c>
      <c r="C4" s="333"/>
      <c r="D4" s="331"/>
      <c r="E4" s="6" t="s">
        <v>37</v>
      </c>
      <c r="F4" s="7">
        <v>10</v>
      </c>
      <c r="G4" s="42" t="s">
        <v>658</v>
      </c>
    </row>
    <row r="5" spans="1:8" ht="23.1" customHeight="1">
      <c r="A5" s="243" t="s">
        <v>10</v>
      </c>
      <c r="B5" s="325">
        <f>B6-B4</f>
        <v>1849600</v>
      </c>
      <c r="C5" s="326"/>
      <c r="D5" s="331"/>
      <c r="E5" s="6" t="s">
        <v>38</v>
      </c>
      <c r="F5" s="7">
        <v>10</v>
      </c>
      <c r="G5" s="42" t="s">
        <v>416</v>
      </c>
    </row>
    <row r="6" spans="1:8" ht="21.95" customHeight="1">
      <c r="A6" s="243" t="s">
        <v>11</v>
      </c>
      <c r="B6" s="325">
        <v>3659700</v>
      </c>
      <c r="C6" s="326"/>
      <c r="D6" s="331"/>
      <c r="E6" s="6" t="s">
        <v>39</v>
      </c>
      <c r="F6" s="7">
        <v>25</v>
      </c>
      <c r="G6" s="42" t="s">
        <v>662</v>
      </c>
    </row>
    <row r="7" spans="1:8" ht="20.25" customHeight="1">
      <c r="A7" s="34" t="s">
        <v>41</v>
      </c>
      <c r="B7" s="352">
        <f>'0828'!B7:C7+'0829'!B6:C6</f>
        <v>68729080</v>
      </c>
      <c r="C7" s="353"/>
      <c r="D7" s="32"/>
      <c r="E7" s="33"/>
      <c r="F7" s="31"/>
      <c r="G7" s="30"/>
    </row>
    <row r="8" spans="1:8" ht="25.5" customHeight="1">
      <c r="A8" s="247" t="s">
        <v>40</v>
      </c>
      <c r="B8" s="427">
        <v>75000000</v>
      </c>
      <c r="C8" s="428"/>
      <c r="D8" s="32"/>
      <c r="E8" s="179"/>
      <c r="F8" s="31"/>
      <c r="G8" s="180"/>
    </row>
    <row r="9" spans="1:8" ht="27.95" customHeight="1">
      <c r="A9" s="313" t="s">
        <v>12</v>
      </c>
      <c r="B9" s="276"/>
      <c r="C9" s="314"/>
      <c r="D9" s="246"/>
      <c r="E9" s="245"/>
      <c r="F9" s="245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254" t="s">
        <v>659</v>
      </c>
      <c r="C11" s="254">
        <v>10</v>
      </c>
      <c r="D11" s="318"/>
      <c r="E11" s="15"/>
      <c r="F11" s="244"/>
      <c r="G11" s="13"/>
    </row>
    <row r="12" spans="1:8" ht="18" customHeight="1">
      <c r="A12" s="316"/>
      <c r="B12" s="254" t="s">
        <v>660</v>
      </c>
      <c r="C12" s="254">
        <v>8</v>
      </c>
      <c r="D12" s="318"/>
      <c r="E12" s="15"/>
      <c r="F12" s="244"/>
      <c r="G12" s="13"/>
    </row>
    <row r="13" spans="1:8" ht="17.100000000000001" customHeight="1">
      <c r="A13" s="316"/>
      <c r="B13" s="18" t="s">
        <v>661</v>
      </c>
      <c r="C13" s="18">
        <v>7</v>
      </c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8.95" customHeight="1">
      <c r="A16" s="278"/>
      <c r="B16" s="35">
        <v>0.45833333333333331</v>
      </c>
      <c r="C16" s="244" t="s">
        <v>637</v>
      </c>
      <c r="D16" s="244">
        <v>2</v>
      </c>
      <c r="E16" s="309"/>
      <c r="F16" s="310"/>
      <c r="G16" s="311"/>
    </row>
    <row r="17" spans="1:7" ht="18.95" customHeight="1">
      <c r="A17" s="278"/>
      <c r="B17" s="35">
        <v>0.5</v>
      </c>
      <c r="C17" s="244" t="s">
        <v>638</v>
      </c>
      <c r="D17" s="244">
        <v>4</v>
      </c>
      <c r="E17" s="309"/>
      <c r="F17" s="310"/>
      <c r="G17" s="311"/>
    </row>
    <row r="18" spans="1:7" ht="18.95" customHeight="1">
      <c r="A18" s="278"/>
      <c r="B18" s="35">
        <v>4.1666666666666664E-2</v>
      </c>
      <c r="C18" s="244" t="s">
        <v>639</v>
      </c>
      <c r="D18" s="244">
        <v>7</v>
      </c>
      <c r="E18" s="309" t="s">
        <v>643</v>
      </c>
      <c r="F18" s="310"/>
      <c r="G18" s="311"/>
    </row>
    <row r="19" spans="1:7" ht="18.95" customHeight="1">
      <c r="A19" s="278"/>
      <c r="B19" s="35">
        <v>4.1666666666666664E-2</v>
      </c>
      <c r="C19" s="244" t="s">
        <v>640</v>
      </c>
      <c r="D19" s="244">
        <v>4</v>
      </c>
      <c r="E19" s="309"/>
      <c r="F19" s="310"/>
      <c r="G19" s="311"/>
    </row>
    <row r="20" spans="1:7" ht="18.95" customHeight="1">
      <c r="A20" s="279"/>
      <c r="B20" s="35">
        <v>0.125</v>
      </c>
      <c r="C20" s="244" t="s">
        <v>641</v>
      </c>
      <c r="D20" s="244">
        <v>20</v>
      </c>
      <c r="E20" s="309" t="s">
        <v>642</v>
      </c>
      <c r="F20" s="310"/>
      <c r="G20" s="311"/>
    </row>
    <row r="21" spans="1:7" ht="20.100000000000001" customHeight="1">
      <c r="A21" s="297" t="s">
        <v>23</v>
      </c>
      <c r="B21" s="35">
        <v>0.29166666666666669</v>
      </c>
      <c r="C21" s="244" t="s">
        <v>644</v>
      </c>
      <c r="D21" s="244">
        <v>13</v>
      </c>
      <c r="E21" s="312" t="s">
        <v>645</v>
      </c>
      <c r="F21" s="312"/>
      <c r="G21" s="312"/>
    </row>
    <row r="22" spans="1:7" ht="21" customHeight="1">
      <c r="A22" s="297"/>
      <c r="B22" s="35">
        <v>0.29166666666666669</v>
      </c>
      <c r="C22" s="244" t="s">
        <v>646</v>
      </c>
      <c r="D22" s="244">
        <v>2</v>
      </c>
      <c r="E22" s="312"/>
      <c r="F22" s="312"/>
      <c r="G22" s="312"/>
    </row>
    <row r="23" spans="1:7" ht="18.95" customHeight="1">
      <c r="A23" s="297"/>
      <c r="B23" s="35">
        <v>0.29166666666666669</v>
      </c>
      <c r="C23" s="244" t="s">
        <v>647</v>
      </c>
      <c r="D23" s="244">
        <v>3</v>
      </c>
      <c r="E23" s="312"/>
      <c r="F23" s="312"/>
      <c r="G23" s="312"/>
    </row>
    <row r="24" spans="1:7" ht="18.95" customHeight="1">
      <c r="A24" s="297"/>
      <c r="B24" s="35">
        <v>0.3125</v>
      </c>
      <c r="C24" s="244" t="s">
        <v>648</v>
      </c>
      <c r="D24" s="244">
        <v>3</v>
      </c>
      <c r="E24" s="312"/>
      <c r="F24" s="312"/>
      <c r="G24" s="312"/>
    </row>
    <row r="25" spans="1:7" ht="21.95" customHeight="1">
      <c r="A25" s="297"/>
      <c r="B25" s="35">
        <v>0.375</v>
      </c>
      <c r="C25" s="244" t="s">
        <v>649</v>
      </c>
      <c r="D25" s="244">
        <v>2</v>
      </c>
      <c r="E25" s="312"/>
      <c r="F25" s="312"/>
      <c r="G25" s="312"/>
    </row>
    <row r="26" spans="1:7" ht="26.1" customHeight="1">
      <c r="A26" s="276" t="s">
        <v>24</v>
      </c>
      <c r="B26" s="276"/>
      <c r="C26" s="276"/>
      <c r="D26" s="276"/>
      <c r="E26" s="276"/>
      <c r="F26" s="276"/>
      <c r="G26" s="276"/>
    </row>
    <row r="27" spans="1:7" ht="18.95" customHeight="1">
      <c r="A27" s="297" t="s">
        <v>25</v>
      </c>
      <c r="B27" s="280" t="s">
        <v>35</v>
      </c>
      <c r="C27" s="282"/>
      <c r="D27" s="297" t="s">
        <v>26</v>
      </c>
      <c r="E27" s="280" t="s">
        <v>653</v>
      </c>
      <c r="F27" s="281"/>
      <c r="G27" s="282"/>
    </row>
    <row r="28" spans="1:7" ht="18" customHeight="1">
      <c r="A28" s="297"/>
      <c r="B28" s="298"/>
      <c r="C28" s="299"/>
      <c r="D28" s="297"/>
      <c r="E28" s="283" t="s">
        <v>655</v>
      </c>
      <c r="F28" s="284"/>
      <c r="G28" s="285"/>
    </row>
    <row r="29" spans="1:7" ht="18" customHeight="1">
      <c r="A29" s="297"/>
      <c r="B29" s="298"/>
      <c r="C29" s="299"/>
      <c r="D29" s="297"/>
      <c r="E29" s="283" t="s">
        <v>656</v>
      </c>
      <c r="F29" s="284"/>
      <c r="G29" s="285"/>
    </row>
    <row r="30" spans="1:7" ht="18" customHeight="1">
      <c r="A30" s="297"/>
      <c r="B30" s="298"/>
      <c r="C30" s="299"/>
      <c r="D30" s="297"/>
      <c r="E30" s="283" t="s">
        <v>657</v>
      </c>
      <c r="F30" s="284"/>
      <c r="G30" s="285"/>
    </row>
    <row r="31" spans="1:7" ht="18.95" customHeight="1">
      <c r="A31" s="297"/>
      <c r="B31" s="300"/>
      <c r="C31" s="301"/>
      <c r="D31" s="297"/>
      <c r="E31" s="248" t="s">
        <v>654</v>
      </c>
      <c r="F31" s="249"/>
      <c r="G31" s="250"/>
    </row>
    <row r="32" spans="1:7" ht="24" customHeight="1">
      <c r="A32" s="276" t="s">
        <v>27</v>
      </c>
      <c r="B32" s="295"/>
      <c r="C32" s="295"/>
      <c r="D32" s="295"/>
      <c r="E32" s="295"/>
      <c r="F32" s="295"/>
      <c r="G32" s="295"/>
    </row>
    <row r="33" spans="1:7" ht="20.100000000000001" customHeight="1">
      <c r="A33" s="277" t="s">
        <v>25</v>
      </c>
      <c r="B33" s="280" t="s">
        <v>35</v>
      </c>
      <c r="C33" s="282"/>
      <c r="D33" s="277" t="s">
        <v>26</v>
      </c>
      <c r="E33" s="251"/>
      <c r="F33" s="252"/>
      <c r="G33" s="253"/>
    </row>
    <row r="34" spans="1:7" ht="20.100000000000001" customHeight="1">
      <c r="A34" s="279"/>
      <c r="B34" s="286" t="s">
        <v>35</v>
      </c>
      <c r="C34" s="288"/>
      <c r="D34" s="279"/>
      <c r="E34" s="248"/>
      <c r="F34" s="249"/>
      <c r="G34" s="250"/>
    </row>
    <row r="35" spans="1:7" ht="27" customHeight="1">
      <c r="A35" s="276" t="s">
        <v>28</v>
      </c>
      <c r="B35" s="276"/>
      <c r="C35" s="276"/>
      <c r="D35" s="276"/>
      <c r="E35" s="276"/>
      <c r="F35" s="276"/>
      <c r="G35" s="276"/>
    </row>
    <row r="36" spans="1:7" ht="20.100000000000001" customHeight="1">
      <c r="A36" s="277" t="s">
        <v>25</v>
      </c>
      <c r="B36" s="280" t="s">
        <v>650</v>
      </c>
      <c r="C36" s="281"/>
      <c r="D36" s="282"/>
      <c r="E36" s="277" t="s">
        <v>26</v>
      </c>
      <c r="F36" s="289"/>
      <c r="G36" s="290"/>
    </row>
    <row r="37" spans="1:7" ht="20.100000000000001" customHeight="1">
      <c r="A37" s="278"/>
      <c r="B37" s="283" t="s">
        <v>651</v>
      </c>
      <c r="C37" s="284"/>
      <c r="D37" s="285"/>
      <c r="E37" s="278"/>
      <c r="F37" s="291"/>
      <c r="G37" s="292"/>
    </row>
    <row r="38" spans="1:7" ht="20.100000000000001" customHeight="1">
      <c r="A38" s="278"/>
      <c r="B38" s="283" t="s">
        <v>652</v>
      </c>
      <c r="C38" s="284"/>
      <c r="D38" s="285"/>
      <c r="E38" s="278"/>
      <c r="F38" s="291"/>
      <c r="G38" s="292"/>
    </row>
    <row r="39" spans="1:7" ht="20.100000000000001" customHeight="1">
      <c r="A39" s="278"/>
      <c r="B39" s="283"/>
      <c r="C39" s="284"/>
      <c r="D39" s="285"/>
      <c r="E39" s="278"/>
      <c r="F39" s="291"/>
      <c r="G39" s="292"/>
    </row>
    <row r="40" spans="1:7" ht="20.100000000000001" customHeight="1">
      <c r="A40" s="278"/>
      <c r="B40" s="283"/>
      <c r="C40" s="284"/>
      <c r="D40" s="285"/>
      <c r="E40" s="278"/>
      <c r="F40" s="291"/>
      <c r="G40" s="292"/>
    </row>
    <row r="41" spans="1:7" ht="20.100000000000001" customHeight="1">
      <c r="A41" s="279"/>
      <c r="B41" s="286"/>
      <c r="C41" s="287"/>
      <c r="D41" s="288"/>
      <c r="E41" s="279"/>
      <c r="F41" s="293"/>
      <c r="G41" s="294"/>
    </row>
    <row r="42" spans="1:7" ht="24" customHeight="1">
      <c r="A42" s="259" t="s">
        <v>29</v>
      </c>
      <c r="B42" s="260"/>
      <c r="C42" s="21" t="s">
        <v>30</v>
      </c>
      <c r="D42" s="22">
        <f>B44+E44</f>
        <v>0</v>
      </c>
      <c r="E42" s="23"/>
      <c r="F42" s="23"/>
      <c r="G42" s="23"/>
    </row>
    <row r="43" spans="1:7" ht="27" customHeight="1">
      <c r="A43" s="261" t="s">
        <v>25</v>
      </c>
      <c r="B43" s="24" t="s">
        <v>31</v>
      </c>
      <c r="C43" s="24" t="s">
        <v>32</v>
      </c>
      <c r="D43" s="264" t="s">
        <v>26</v>
      </c>
      <c r="E43" s="24" t="s">
        <v>31</v>
      </c>
      <c r="F43" s="267" t="s">
        <v>32</v>
      </c>
      <c r="G43" s="268"/>
    </row>
    <row r="44" spans="1:7" ht="15.95" customHeight="1">
      <c r="A44" s="262"/>
      <c r="B44" s="269"/>
      <c r="C44" s="269"/>
      <c r="D44" s="265"/>
      <c r="E44" s="269"/>
      <c r="F44" s="272"/>
      <c r="G44" s="273"/>
    </row>
    <row r="45" spans="1:7" ht="20.100000000000001" customHeight="1">
      <c r="A45" s="262"/>
      <c r="B45" s="270"/>
      <c r="C45" s="270"/>
      <c r="D45" s="265"/>
      <c r="E45" s="270"/>
      <c r="F45" s="378"/>
      <c r="G45" s="379"/>
    </row>
    <row r="46" spans="1:7" ht="18" customHeight="1">
      <c r="A46" s="263"/>
      <c r="B46" s="271"/>
      <c r="C46" s="271"/>
      <c r="D46" s="266"/>
      <c r="E46" s="271"/>
      <c r="F46" s="380"/>
      <c r="G46" s="381"/>
    </row>
    <row r="47" spans="1:7" ht="24" customHeight="1">
      <c r="A47" s="255" t="s">
        <v>33</v>
      </c>
      <c r="B47" s="255"/>
      <c r="C47" s="255"/>
      <c r="D47" s="255"/>
      <c r="E47" s="255"/>
      <c r="F47" s="255"/>
      <c r="G47" s="255"/>
    </row>
    <row r="48" spans="1:7" ht="54.95" customHeight="1">
      <c r="A48" s="256"/>
      <c r="B48" s="257"/>
      <c r="C48" s="257"/>
      <c r="D48" s="257"/>
      <c r="E48" s="257"/>
      <c r="F48" s="257"/>
      <c r="G48" s="258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8">
    <mergeCell ref="A47:G47"/>
    <mergeCell ref="A48:G48"/>
    <mergeCell ref="E19:G19"/>
    <mergeCell ref="A42:B42"/>
    <mergeCell ref="A43:A46"/>
    <mergeCell ref="D43:D46"/>
    <mergeCell ref="F43:G43"/>
    <mergeCell ref="B44:B46"/>
    <mergeCell ref="C44:C46"/>
    <mergeCell ref="E44:E46"/>
    <mergeCell ref="F44:G46"/>
    <mergeCell ref="A35:G35"/>
    <mergeCell ref="A36:A41"/>
    <mergeCell ref="B36:D36"/>
    <mergeCell ref="E36:E41"/>
    <mergeCell ref="B37:D37"/>
    <mergeCell ref="B38:D38"/>
    <mergeCell ref="B39:D39"/>
    <mergeCell ref="B40:D40"/>
    <mergeCell ref="B41:D41"/>
    <mergeCell ref="A32:G32"/>
    <mergeCell ref="A33:A34"/>
    <mergeCell ref="B33:C33"/>
    <mergeCell ref="D33:D34"/>
    <mergeCell ref="B34:C34"/>
    <mergeCell ref="A26:G26"/>
    <mergeCell ref="A27:A31"/>
    <mergeCell ref="B27:C27"/>
    <mergeCell ref="D27:D31"/>
    <mergeCell ref="B28:C28"/>
    <mergeCell ref="B29:C29"/>
    <mergeCell ref="B30:C30"/>
    <mergeCell ref="B31:C31"/>
    <mergeCell ref="E15:G15"/>
    <mergeCell ref="A21:A25"/>
    <mergeCell ref="E21:G21"/>
    <mergeCell ref="E22:G22"/>
    <mergeCell ref="E23:G23"/>
    <mergeCell ref="E24:G24"/>
    <mergeCell ref="E25:G25"/>
    <mergeCell ref="A16:A20"/>
    <mergeCell ref="E16:G16"/>
    <mergeCell ref="E17:G17"/>
    <mergeCell ref="E18:G18"/>
    <mergeCell ref="E20:G20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F41:G41"/>
    <mergeCell ref="E27:G27"/>
    <mergeCell ref="E28:G28"/>
    <mergeCell ref="E29:G29"/>
    <mergeCell ref="E30:G30"/>
    <mergeCell ref="F36:G36"/>
    <mergeCell ref="F37:G37"/>
    <mergeCell ref="F38:G38"/>
    <mergeCell ref="F39:G39"/>
    <mergeCell ref="F40:G40"/>
    <mergeCell ref="A9:C9"/>
    <mergeCell ref="A10:A13"/>
    <mergeCell ref="D10:D13"/>
    <mergeCell ref="A14:G14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zoomScaleNormal="100" zoomScalePageLayoutView="150" workbookViewId="0">
      <selection activeCell="E30" sqref="E30:G30"/>
    </sheetView>
  </sheetViews>
  <sheetFormatPr defaultColWidth="11.5546875" defaultRowHeight="17.25"/>
  <cols>
    <col min="2" max="2" width="17.109375" customWidth="1"/>
    <col min="3" max="3" width="13.109375" customWidth="1"/>
    <col min="4" max="4" width="12.2187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44" t="s">
        <v>1</v>
      </c>
      <c r="B2" s="328" t="s">
        <v>105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44" t="s">
        <v>6</v>
      </c>
      <c r="F3" s="4" t="s">
        <v>7</v>
      </c>
      <c r="G3" s="44" t="s">
        <v>8</v>
      </c>
      <c r="H3" s="5"/>
    </row>
    <row r="4" spans="1:8" ht="18.95" customHeight="1">
      <c r="A4" s="44" t="s">
        <v>9</v>
      </c>
      <c r="B4" s="332">
        <v>294000</v>
      </c>
      <c r="C4" s="333"/>
      <c r="D4" s="331"/>
      <c r="E4" s="6" t="s">
        <v>37</v>
      </c>
      <c r="F4" s="7">
        <v>10</v>
      </c>
      <c r="G4" s="42" t="s">
        <v>64</v>
      </c>
    </row>
    <row r="5" spans="1:8" ht="23.1" customHeight="1">
      <c r="A5" s="44" t="s">
        <v>10</v>
      </c>
      <c r="B5" s="325">
        <f>B6-B4</f>
        <v>1449700</v>
      </c>
      <c r="C5" s="326"/>
      <c r="D5" s="331"/>
      <c r="E5" s="6" t="s">
        <v>38</v>
      </c>
      <c r="F5" s="7">
        <v>10</v>
      </c>
      <c r="G5" s="42" t="s">
        <v>118</v>
      </c>
    </row>
    <row r="6" spans="1:8" ht="21.95" customHeight="1">
      <c r="A6" s="44" t="s">
        <v>11</v>
      </c>
      <c r="B6" s="325">
        <v>1743700</v>
      </c>
      <c r="C6" s="326"/>
      <c r="D6" s="331"/>
      <c r="E6" s="6" t="s">
        <v>39</v>
      </c>
      <c r="F6" s="7">
        <v>25</v>
      </c>
      <c r="G6" s="42" t="s">
        <v>119</v>
      </c>
    </row>
    <row r="7" spans="1:8" ht="27.95" customHeight="1">
      <c r="A7" s="34" t="s">
        <v>41</v>
      </c>
      <c r="B7" s="352">
        <f>B6+'0802'!B7:C7</f>
        <v>10084100</v>
      </c>
      <c r="C7" s="353"/>
      <c r="D7" s="32"/>
      <c r="E7" s="33"/>
      <c r="F7" s="31"/>
      <c r="G7" s="30"/>
    </row>
    <row r="8" spans="1:8" ht="17.100000000000001" customHeight="1">
      <c r="A8" s="50" t="s">
        <v>40</v>
      </c>
      <c r="B8" s="325">
        <v>75000000</v>
      </c>
      <c r="C8" s="326"/>
      <c r="D8" s="32"/>
      <c r="E8" s="31"/>
      <c r="F8" s="31"/>
      <c r="G8" s="30"/>
    </row>
    <row r="9" spans="1:8" ht="27.95" customHeight="1">
      <c r="A9" s="313" t="s">
        <v>12</v>
      </c>
      <c r="B9" s="276"/>
      <c r="C9" s="314"/>
      <c r="D9" s="9"/>
      <c r="E9" s="46"/>
      <c r="F9" s="46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51" t="s">
        <v>115</v>
      </c>
      <c r="C11" s="51">
        <v>4</v>
      </c>
      <c r="D11" s="318"/>
      <c r="E11" s="15"/>
      <c r="F11" s="45"/>
      <c r="G11" s="13"/>
    </row>
    <row r="12" spans="1:8" ht="18" customHeight="1">
      <c r="A12" s="316"/>
      <c r="B12" s="51" t="s">
        <v>116</v>
      </c>
      <c r="C12" s="51">
        <v>4</v>
      </c>
      <c r="D12" s="318"/>
      <c r="E12" s="15"/>
      <c r="F12" s="45"/>
      <c r="G12" s="13"/>
    </row>
    <row r="13" spans="1:8" ht="17.100000000000001" customHeight="1">
      <c r="A13" s="316"/>
      <c r="B13" s="18" t="s">
        <v>117</v>
      </c>
      <c r="C13" s="18">
        <v>3</v>
      </c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7.100000000000001" customHeight="1">
      <c r="A16" s="277" t="s">
        <v>22</v>
      </c>
      <c r="B16" s="35">
        <v>0.125</v>
      </c>
      <c r="C16" s="45" t="s">
        <v>106</v>
      </c>
      <c r="D16" s="45" t="s">
        <v>107</v>
      </c>
      <c r="E16" s="309"/>
      <c r="F16" s="310"/>
      <c r="G16" s="311"/>
    </row>
    <row r="17" spans="1:7" ht="18.95" customHeight="1">
      <c r="A17" s="278"/>
      <c r="B17" s="45"/>
      <c r="C17" s="45"/>
      <c r="D17" s="45"/>
      <c r="E17" s="309"/>
      <c r="F17" s="310"/>
      <c r="G17" s="311"/>
    </row>
    <row r="18" spans="1:7" ht="18.95" customHeight="1">
      <c r="A18" s="278"/>
      <c r="B18" s="45"/>
      <c r="C18" s="45"/>
      <c r="D18" s="45"/>
      <c r="E18" s="309"/>
      <c r="F18" s="310"/>
      <c r="G18" s="311"/>
    </row>
    <row r="19" spans="1:7" ht="18.95" customHeight="1">
      <c r="A19" s="278"/>
      <c r="B19" s="45"/>
      <c r="C19" s="45"/>
      <c r="D19" s="45"/>
      <c r="E19" s="309"/>
      <c r="F19" s="310"/>
      <c r="G19" s="311"/>
    </row>
    <row r="20" spans="1:7" ht="18.95" customHeight="1">
      <c r="A20" s="279"/>
      <c r="B20" s="45"/>
      <c r="C20" s="45"/>
      <c r="D20" s="45"/>
      <c r="E20" s="309"/>
      <c r="F20" s="310"/>
      <c r="G20" s="311"/>
    </row>
    <row r="21" spans="1:7" ht="20.100000000000001" customHeight="1">
      <c r="A21" s="297" t="s">
        <v>23</v>
      </c>
      <c r="B21" s="35">
        <v>0.22916666666666666</v>
      </c>
      <c r="C21" s="45" t="s">
        <v>108</v>
      </c>
      <c r="D21" s="45">
        <v>2</v>
      </c>
      <c r="E21" s="312"/>
      <c r="F21" s="312"/>
      <c r="G21" s="312"/>
    </row>
    <row r="22" spans="1:7" ht="21" customHeight="1">
      <c r="A22" s="297"/>
      <c r="B22" s="35">
        <v>0.25</v>
      </c>
      <c r="C22" s="45" t="s">
        <v>109</v>
      </c>
      <c r="D22" s="45" t="s">
        <v>110</v>
      </c>
      <c r="E22" s="312"/>
      <c r="F22" s="312"/>
      <c r="G22" s="312"/>
    </row>
    <row r="23" spans="1:7" ht="18.95" customHeight="1">
      <c r="A23" s="297"/>
      <c r="B23" s="35">
        <v>0.25</v>
      </c>
      <c r="C23" s="45" t="s">
        <v>111</v>
      </c>
      <c r="D23" s="45">
        <v>2</v>
      </c>
      <c r="E23" s="312"/>
      <c r="F23" s="312"/>
      <c r="G23" s="312"/>
    </row>
    <row r="24" spans="1:7" ht="18.95" customHeight="1">
      <c r="A24" s="297"/>
      <c r="B24" s="35">
        <v>0.29166666666666669</v>
      </c>
      <c r="C24" s="51" t="s">
        <v>112</v>
      </c>
      <c r="D24" s="51">
        <v>2</v>
      </c>
      <c r="E24" s="312"/>
      <c r="F24" s="312"/>
      <c r="G24" s="312"/>
    </row>
    <row r="25" spans="1:7" ht="21.95" customHeight="1">
      <c r="A25" s="297"/>
      <c r="B25" s="35"/>
      <c r="C25" s="45"/>
      <c r="D25" s="45"/>
      <c r="E25" s="312"/>
      <c r="F25" s="312"/>
      <c r="G25" s="312"/>
    </row>
    <row r="26" spans="1:7" ht="26.1" customHeight="1">
      <c r="A26" s="276" t="s">
        <v>24</v>
      </c>
      <c r="B26" s="276"/>
      <c r="C26" s="276"/>
      <c r="D26" s="276"/>
      <c r="E26" s="276"/>
      <c r="F26" s="276"/>
      <c r="G26" s="276"/>
    </row>
    <row r="27" spans="1:7" ht="18.95" customHeight="1">
      <c r="A27" s="297" t="s">
        <v>25</v>
      </c>
      <c r="B27" s="280" t="s">
        <v>114</v>
      </c>
      <c r="C27" s="282"/>
      <c r="D27" s="297" t="s">
        <v>26</v>
      </c>
      <c r="E27" s="354" t="s">
        <v>120</v>
      </c>
      <c r="F27" s="355"/>
      <c r="G27" s="356"/>
    </row>
    <row r="28" spans="1:7" ht="18" customHeight="1">
      <c r="A28" s="297"/>
      <c r="B28" s="298" t="s">
        <v>113</v>
      </c>
      <c r="C28" s="299"/>
      <c r="D28" s="297"/>
      <c r="E28" s="357" t="s">
        <v>122</v>
      </c>
      <c r="F28" s="358"/>
      <c r="G28" s="359"/>
    </row>
    <row r="29" spans="1:7" ht="18" customHeight="1">
      <c r="A29" s="297"/>
      <c r="B29" s="298"/>
      <c r="C29" s="299"/>
      <c r="D29" s="297"/>
      <c r="E29" s="357"/>
      <c r="F29" s="358"/>
      <c r="G29" s="359"/>
    </row>
    <row r="30" spans="1:7" ht="18" customHeight="1">
      <c r="A30" s="297"/>
      <c r="B30" s="298"/>
      <c r="C30" s="299"/>
      <c r="D30" s="297"/>
      <c r="E30" s="357"/>
      <c r="F30" s="358"/>
      <c r="G30" s="359"/>
    </row>
    <row r="31" spans="1:7" ht="18.95" customHeight="1">
      <c r="A31" s="297"/>
      <c r="B31" s="300"/>
      <c r="C31" s="301"/>
      <c r="D31" s="297"/>
      <c r="E31" s="360"/>
      <c r="F31" s="361"/>
      <c r="G31" s="362"/>
    </row>
    <row r="32" spans="1:7" ht="24" customHeight="1">
      <c r="A32" s="276" t="s">
        <v>27</v>
      </c>
      <c r="B32" s="295"/>
      <c r="C32" s="295"/>
      <c r="D32" s="295"/>
      <c r="E32" s="295"/>
      <c r="F32" s="295"/>
      <c r="G32" s="295"/>
    </row>
    <row r="33" spans="1:7" ht="20.100000000000001" customHeight="1">
      <c r="A33" s="277" t="s">
        <v>25</v>
      </c>
      <c r="B33" s="280"/>
      <c r="C33" s="282"/>
      <c r="D33" s="277" t="s">
        <v>26</v>
      </c>
      <c r="E33" s="289"/>
      <c r="F33" s="340"/>
      <c r="G33" s="290"/>
    </row>
    <row r="34" spans="1:7" ht="20.100000000000001" customHeight="1">
      <c r="A34" s="279"/>
      <c r="B34" s="286"/>
      <c r="C34" s="288"/>
      <c r="D34" s="279"/>
      <c r="E34" s="293"/>
      <c r="F34" s="296"/>
      <c r="G34" s="294"/>
    </row>
    <row r="35" spans="1:7" ht="27" customHeight="1">
      <c r="A35" s="276" t="s">
        <v>28</v>
      </c>
      <c r="B35" s="276"/>
      <c r="C35" s="276"/>
      <c r="D35" s="276"/>
      <c r="E35" s="276"/>
      <c r="F35" s="276"/>
      <c r="G35" s="276"/>
    </row>
    <row r="36" spans="1:7" ht="20.100000000000001" customHeight="1">
      <c r="A36" s="277" t="s">
        <v>25</v>
      </c>
      <c r="B36" s="280" t="s">
        <v>5</v>
      </c>
      <c r="C36" s="281"/>
      <c r="D36" s="282"/>
      <c r="E36" s="277" t="s">
        <v>26</v>
      </c>
      <c r="F36" s="363" t="s">
        <v>121</v>
      </c>
      <c r="G36" s="364"/>
    </row>
    <row r="37" spans="1:7" ht="20.100000000000001" customHeight="1">
      <c r="A37" s="278"/>
      <c r="B37" s="283"/>
      <c r="C37" s="284"/>
      <c r="D37" s="285"/>
      <c r="E37" s="278"/>
      <c r="F37" s="365"/>
      <c r="G37" s="366"/>
    </row>
    <row r="38" spans="1:7" ht="20.100000000000001" customHeight="1">
      <c r="A38" s="278"/>
      <c r="B38" s="283"/>
      <c r="C38" s="284"/>
      <c r="D38" s="285"/>
      <c r="E38" s="278"/>
      <c r="F38" s="365"/>
      <c r="G38" s="366"/>
    </row>
    <row r="39" spans="1:7" ht="20.100000000000001" customHeight="1">
      <c r="A39" s="278"/>
      <c r="B39" s="283"/>
      <c r="C39" s="284"/>
      <c r="D39" s="285"/>
      <c r="E39" s="278"/>
      <c r="F39" s="365"/>
      <c r="G39" s="366"/>
    </row>
    <row r="40" spans="1:7" ht="20.100000000000001" customHeight="1">
      <c r="A40" s="278"/>
      <c r="B40" s="283"/>
      <c r="C40" s="284"/>
      <c r="D40" s="285"/>
      <c r="E40" s="278"/>
      <c r="F40" s="365"/>
      <c r="G40" s="366"/>
    </row>
    <row r="41" spans="1:7" ht="20.100000000000001" customHeight="1">
      <c r="A41" s="279"/>
      <c r="B41" s="286"/>
      <c r="C41" s="287"/>
      <c r="D41" s="288"/>
      <c r="E41" s="279"/>
      <c r="F41" s="367"/>
      <c r="G41" s="368"/>
    </row>
    <row r="42" spans="1:7" ht="24" customHeight="1">
      <c r="A42" s="259" t="s">
        <v>29</v>
      </c>
      <c r="B42" s="260"/>
      <c r="C42" s="21" t="s">
        <v>30</v>
      </c>
      <c r="D42" s="54">
        <f>B44+E44</f>
        <v>20000</v>
      </c>
      <c r="E42" s="23"/>
      <c r="F42" s="23"/>
      <c r="G42" s="23"/>
    </row>
    <row r="43" spans="1:7" ht="27" customHeight="1">
      <c r="A43" s="261" t="s">
        <v>25</v>
      </c>
      <c r="B43" s="24" t="s">
        <v>31</v>
      </c>
      <c r="C43" s="24" t="s">
        <v>32</v>
      </c>
      <c r="D43" s="264" t="s">
        <v>26</v>
      </c>
      <c r="E43" s="24" t="s">
        <v>31</v>
      </c>
      <c r="F43" s="267" t="s">
        <v>32</v>
      </c>
      <c r="G43" s="268"/>
    </row>
    <row r="44" spans="1:7" ht="15.95" customHeight="1">
      <c r="A44" s="262"/>
      <c r="B44" s="369">
        <v>20000</v>
      </c>
      <c r="C44" s="372" t="s">
        <v>123</v>
      </c>
      <c r="D44" s="265"/>
      <c r="E44" s="375"/>
      <c r="F44" s="272"/>
      <c r="G44" s="273"/>
    </row>
    <row r="45" spans="1:7" ht="20.100000000000001" customHeight="1">
      <c r="A45" s="262"/>
      <c r="B45" s="370"/>
      <c r="C45" s="373"/>
      <c r="D45" s="265"/>
      <c r="E45" s="376"/>
      <c r="F45" s="378"/>
      <c r="G45" s="379"/>
    </row>
    <row r="46" spans="1:7" ht="18" customHeight="1">
      <c r="A46" s="263"/>
      <c r="B46" s="371"/>
      <c r="C46" s="374"/>
      <c r="D46" s="266"/>
      <c r="E46" s="377"/>
      <c r="F46" s="380"/>
      <c r="G46" s="381"/>
    </row>
    <row r="47" spans="1:7" ht="24" customHeight="1">
      <c r="A47" s="255" t="s">
        <v>33</v>
      </c>
      <c r="B47" s="255"/>
      <c r="C47" s="255"/>
      <c r="D47" s="255"/>
      <c r="E47" s="255"/>
      <c r="F47" s="255"/>
      <c r="G47" s="255"/>
    </row>
    <row r="48" spans="1:7" ht="54.95" customHeight="1">
      <c r="A48" s="256"/>
      <c r="B48" s="257"/>
      <c r="C48" s="257"/>
      <c r="D48" s="257"/>
      <c r="E48" s="257"/>
      <c r="F48" s="257"/>
      <c r="G48" s="258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5"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  <mergeCell ref="A35:G35"/>
    <mergeCell ref="A36:A41"/>
    <mergeCell ref="B36:D36"/>
    <mergeCell ref="E36:E41"/>
    <mergeCell ref="F36:G41"/>
    <mergeCell ref="B37:D37"/>
    <mergeCell ref="B38:D38"/>
    <mergeCell ref="B39:D39"/>
    <mergeCell ref="B40:D40"/>
    <mergeCell ref="B41:D41"/>
    <mergeCell ref="A32:G32"/>
    <mergeCell ref="A33:A34"/>
    <mergeCell ref="B33:C33"/>
    <mergeCell ref="D33:D34"/>
    <mergeCell ref="E33:G34"/>
    <mergeCell ref="B34:C34"/>
    <mergeCell ref="A26:G26"/>
    <mergeCell ref="A27:A31"/>
    <mergeCell ref="B27:C27"/>
    <mergeCell ref="D27:D31"/>
    <mergeCell ref="B28:C28"/>
    <mergeCell ref="B29:C29"/>
    <mergeCell ref="B30:C30"/>
    <mergeCell ref="B31:C31"/>
    <mergeCell ref="E27:G27"/>
    <mergeCell ref="E28:G28"/>
    <mergeCell ref="E29:G29"/>
    <mergeCell ref="E30:G30"/>
    <mergeCell ref="E31:G31"/>
    <mergeCell ref="E20:G20"/>
    <mergeCell ref="A21:A25"/>
    <mergeCell ref="E21:G21"/>
    <mergeCell ref="E22:G22"/>
    <mergeCell ref="E23:G23"/>
    <mergeCell ref="E24:G24"/>
    <mergeCell ref="E25:G25"/>
    <mergeCell ref="A16:A20"/>
    <mergeCell ref="E16:G16"/>
    <mergeCell ref="E17:G17"/>
    <mergeCell ref="E18:G18"/>
    <mergeCell ref="E19:G19"/>
    <mergeCell ref="A9:C9"/>
    <mergeCell ref="A10:A13"/>
    <mergeCell ref="D10:D13"/>
    <mergeCell ref="A14:G14"/>
    <mergeCell ref="E15:G15"/>
    <mergeCell ref="B7:C7"/>
    <mergeCell ref="B8:C8"/>
    <mergeCell ref="A1:G1"/>
    <mergeCell ref="B2:C2"/>
    <mergeCell ref="A3:C3"/>
    <mergeCell ref="D3:D6"/>
    <mergeCell ref="B4:C4"/>
    <mergeCell ref="B5:C5"/>
    <mergeCell ref="B6:C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2"/>
  <sheetViews>
    <sheetView zoomScaleNormal="100" zoomScalePageLayoutView="150" workbookViewId="0">
      <selection activeCell="H29" sqref="H29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112" t="s">
        <v>1</v>
      </c>
      <c r="B2" s="328" t="s">
        <v>301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112" t="s">
        <v>6</v>
      </c>
      <c r="F3" s="4" t="s">
        <v>7</v>
      </c>
      <c r="G3" s="112" t="s">
        <v>8</v>
      </c>
      <c r="H3" s="5"/>
    </row>
    <row r="4" spans="1:8" ht="18.95" customHeight="1">
      <c r="A4" s="112" t="s">
        <v>9</v>
      </c>
      <c r="B4" s="332"/>
      <c r="C4" s="333"/>
      <c r="D4" s="331"/>
      <c r="E4" s="6" t="s">
        <v>34</v>
      </c>
      <c r="F4" s="7" t="s">
        <v>35</v>
      </c>
      <c r="G4" s="8"/>
    </row>
    <row r="5" spans="1:8" ht="23.1" customHeight="1">
      <c r="A5" s="112" t="s">
        <v>10</v>
      </c>
      <c r="B5" s="325">
        <f>B6-B4</f>
        <v>0</v>
      </c>
      <c r="C5" s="326"/>
      <c r="D5" s="331"/>
      <c r="E5" s="6" t="s">
        <v>34</v>
      </c>
      <c r="F5" s="7" t="s">
        <v>35</v>
      </c>
      <c r="G5" s="8"/>
    </row>
    <row r="6" spans="1:8" ht="21.95" customHeight="1">
      <c r="A6" s="112" t="s">
        <v>11</v>
      </c>
      <c r="B6" s="325"/>
      <c r="C6" s="326"/>
      <c r="D6" s="331"/>
      <c r="E6" s="6" t="s">
        <v>34</v>
      </c>
      <c r="F6" s="7" t="s">
        <v>35</v>
      </c>
      <c r="G6" s="8"/>
    </row>
    <row r="7" spans="1:8" ht="27.95" customHeight="1">
      <c r="A7" s="313" t="s">
        <v>12</v>
      </c>
      <c r="B7" s="276"/>
      <c r="C7" s="314"/>
      <c r="D7" s="120"/>
      <c r="E7" s="115"/>
      <c r="F7" s="115"/>
      <c r="G7" s="11"/>
    </row>
    <row r="8" spans="1:8" ht="17.100000000000001" customHeight="1">
      <c r="A8" s="315" t="s">
        <v>13</v>
      </c>
      <c r="B8" s="12" t="s">
        <v>14</v>
      </c>
      <c r="C8" s="12" t="s">
        <v>15</v>
      </c>
      <c r="D8" s="317" t="s">
        <v>16</v>
      </c>
      <c r="E8" s="12" t="s">
        <v>14</v>
      </c>
      <c r="F8" s="12" t="s">
        <v>15</v>
      </c>
      <c r="G8" s="13"/>
    </row>
    <row r="9" spans="1:8" ht="20.100000000000001" customHeight="1">
      <c r="A9" s="316"/>
      <c r="B9" s="14"/>
      <c r="C9" s="14"/>
      <c r="D9" s="318"/>
      <c r="E9" s="15"/>
      <c r="F9" s="113"/>
      <c r="G9" s="13"/>
    </row>
    <row r="10" spans="1:8" ht="18" customHeight="1">
      <c r="A10" s="316"/>
      <c r="B10" s="14"/>
      <c r="C10" s="14"/>
      <c r="D10" s="318"/>
      <c r="E10" s="15"/>
      <c r="F10" s="113"/>
      <c r="G10" s="13"/>
    </row>
    <row r="11" spans="1:8" ht="17.100000000000001" customHeight="1">
      <c r="A11" s="316"/>
      <c r="B11" s="16"/>
      <c r="C11" s="16"/>
      <c r="D11" s="318"/>
      <c r="E11" s="17"/>
      <c r="F11" s="18"/>
      <c r="G11" s="13"/>
    </row>
    <row r="12" spans="1:8" ht="27.95" customHeight="1">
      <c r="A12" s="313" t="s">
        <v>17</v>
      </c>
      <c r="B12" s="295"/>
      <c r="C12" s="295"/>
      <c r="D12" s="295"/>
      <c r="E12" s="295"/>
      <c r="F12" s="295"/>
      <c r="G12" s="319"/>
    </row>
    <row r="13" spans="1:8" ht="18.95" customHeight="1">
      <c r="A13" s="14"/>
      <c r="B13" s="12" t="s">
        <v>18</v>
      </c>
      <c r="C13" s="12" t="s">
        <v>19</v>
      </c>
      <c r="D13" s="12" t="s">
        <v>20</v>
      </c>
      <c r="E13" s="320" t="s">
        <v>21</v>
      </c>
      <c r="F13" s="321"/>
      <c r="G13" s="322"/>
    </row>
    <row r="14" spans="1:8" ht="18.95" customHeight="1">
      <c r="A14" s="278"/>
      <c r="B14" s="35"/>
      <c r="C14" s="113"/>
      <c r="D14" s="113"/>
      <c r="E14" s="309"/>
      <c r="F14" s="310"/>
      <c r="G14" s="311"/>
    </row>
    <row r="15" spans="1:8" ht="18.95" customHeight="1">
      <c r="A15" s="278"/>
      <c r="B15" s="35"/>
      <c r="C15" s="113"/>
      <c r="D15" s="113"/>
      <c r="E15" s="309"/>
      <c r="F15" s="310"/>
      <c r="G15" s="311"/>
    </row>
    <row r="16" spans="1:8" ht="18.95" customHeight="1">
      <c r="A16" s="278"/>
      <c r="B16" s="35"/>
      <c r="C16" s="113"/>
      <c r="D16" s="113"/>
      <c r="E16" s="309"/>
      <c r="F16" s="310"/>
      <c r="G16" s="311"/>
    </row>
    <row r="17" spans="1:7" ht="18.95" customHeight="1">
      <c r="A17" s="279"/>
      <c r="B17" s="35"/>
      <c r="C17" s="113"/>
      <c r="D17" s="113"/>
      <c r="E17" s="309"/>
      <c r="F17" s="310"/>
      <c r="G17" s="311"/>
    </row>
    <row r="18" spans="1:7" ht="20.100000000000001" customHeight="1">
      <c r="A18" s="297" t="s">
        <v>23</v>
      </c>
      <c r="B18" s="113"/>
      <c r="C18" s="113"/>
      <c r="D18" s="113"/>
      <c r="E18" s="312"/>
      <c r="F18" s="312"/>
      <c r="G18" s="312"/>
    </row>
    <row r="19" spans="1:7" ht="21" customHeight="1">
      <c r="A19" s="297"/>
      <c r="B19" s="113"/>
      <c r="C19" s="113"/>
      <c r="D19" s="113"/>
      <c r="E19" s="312"/>
      <c r="F19" s="312"/>
      <c r="G19" s="312"/>
    </row>
    <row r="20" spans="1:7" ht="18.95" customHeight="1">
      <c r="A20" s="297"/>
      <c r="B20" s="113"/>
      <c r="C20" s="113"/>
      <c r="D20" s="113"/>
      <c r="E20" s="312"/>
      <c r="F20" s="312"/>
      <c r="G20" s="312"/>
    </row>
    <row r="21" spans="1:7" ht="18.95" customHeight="1">
      <c r="A21" s="297"/>
      <c r="B21" s="113"/>
      <c r="C21" s="113"/>
      <c r="D21" s="113"/>
      <c r="E21" s="312"/>
      <c r="F21" s="312"/>
      <c r="G21" s="312"/>
    </row>
    <row r="22" spans="1:7" ht="21.95" customHeight="1">
      <c r="A22" s="297"/>
      <c r="B22" s="113"/>
      <c r="C22" s="113"/>
      <c r="D22" s="113"/>
      <c r="E22" s="312"/>
      <c r="F22" s="312"/>
      <c r="G22" s="312"/>
    </row>
    <row r="23" spans="1:7" ht="26.1" customHeight="1">
      <c r="A23" s="276" t="s">
        <v>24</v>
      </c>
      <c r="B23" s="276"/>
      <c r="C23" s="276"/>
      <c r="D23" s="276"/>
      <c r="E23" s="276"/>
      <c r="F23" s="276"/>
      <c r="G23" s="276"/>
    </row>
    <row r="24" spans="1:7" ht="18.95" customHeight="1">
      <c r="A24" s="297" t="s">
        <v>25</v>
      </c>
      <c r="B24" s="280" t="s">
        <v>35</v>
      </c>
      <c r="C24" s="282"/>
      <c r="D24" s="297" t="s">
        <v>26</v>
      </c>
      <c r="E24" s="289"/>
      <c r="F24" s="340"/>
      <c r="G24" s="290"/>
    </row>
    <row r="25" spans="1:7" ht="18" customHeight="1">
      <c r="A25" s="297"/>
      <c r="B25" s="298"/>
      <c r="C25" s="299"/>
      <c r="D25" s="297"/>
      <c r="E25" s="291"/>
      <c r="F25" s="410"/>
      <c r="G25" s="292"/>
    </row>
    <row r="26" spans="1:7" ht="18" customHeight="1">
      <c r="A26" s="297"/>
      <c r="B26" s="298"/>
      <c r="C26" s="299"/>
      <c r="D26" s="297"/>
      <c r="E26" s="291"/>
      <c r="F26" s="410"/>
      <c r="G26" s="292"/>
    </row>
    <row r="27" spans="1:7" ht="18" customHeight="1">
      <c r="A27" s="297"/>
      <c r="B27" s="298"/>
      <c r="C27" s="299"/>
      <c r="D27" s="297"/>
      <c r="E27" s="291"/>
      <c r="F27" s="410"/>
      <c r="G27" s="292"/>
    </row>
    <row r="28" spans="1:7" ht="18.95" customHeight="1">
      <c r="A28" s="297"/>
      <c r="B28" s="300"/>
      <c r="C28" s="301"/>
      <c r="D28" s="297"/>
      <c r="E28" s="293"/>
      <c r="F28" s="296"/>
      <c r="G28" s="294"/>
    </row>
    <row r="29" spans="1:7" ht="24" customHeight="1">
      <c r="A29" s="276" t="s">
        <v>27</v>
      </c>
      <c r="B29" s="295"/>
      <c r="C29" s="295"/>
      <c r="D29" s="295"/>
      <c r="E29" s="295"/>
      <c r="F29" s="295"/>
      <c r="G29" s="295"/>
    </row>
    <row r="30" spans="1:7" ht="20.100000000000001" customHeight="1">
      <c r="A30" s="277" t="s">
        <v>25</v>
      </c>
      <c r="B30" s="280" t="s">
        <v>35</v>
      </c>
      <c r="C30" s="282"/>
      <c r="D30" s="277" t="s">
        <v>26</v>
      </c>
      <c r="E30" s="289"/>
      <c r="F30" s="340"/>
      <c r="G30" s="290"/>
    </row>
    <row r="31" spans="1:7" ht="20.100000000000001" customHeight="1">
      <c r="A31" s="279"/>
      <c r="B31" s="286" t="s">
        <v>35</v>
      </c>
      <c r="C31" s="288"/>
      <c r="D31" s="279"/>
      <c r="E31" s="293"/>
      <c r="F31" s="296"/>
      <c r="G31" s="294"/>
    </row>
    <row r="32" spans="1:7" ht="27" customHeight="1">
      <c r="A32" s="276" t="s">
        <v>28</v>
      </c>
      <c r="B32" s="276"/>
      <c r="C32" s="276"/>
      <c r="D32" s="276"/>
      <c r="E32" s="276"/>
      <c r="F32" s="276"/>
      <c r="G32" s="276"/>
    </row>
    <row r="33" spans="1:7" ht="20.100000000000001" customHeight="1">
      <c r="A33" s="277" t="s">
        <v>25</v>
      </c>
      <c r="B33" s="280"/>
      <c r="C33" s="281"/>
      <c r="D33" s="282"/>
      <c r="E33" s="277" t="s">
        <v>26</v>
      </c>
      <c r="F33" s="289"/>
      <c r="G33" s="290"/>
    </row>
    <row r="34" spans="1:7" ht="20.100000000000001" customHeight="1">
      <c r="A34" s="278"/>
      <c r="B34" s="283"/>
      <c r="C34" s="284"/>
      <c r="D34" s="285"/>
      <c r="E34" s="278"/>
      <c r="F34" s="291"/>
      <c r="G34" s="292"/>
    </row>
    <row r="35" spans="1:7" ht="20.100000000000001" customHeight="1">
      <c r="A35" s="278"/>
      <c r="B35" s="283"/>
      <c r="C35" s="284"/>
      <c r="D35" s="285"/>
      <c r="E35" s="278"/>
      <c r="F35" s="291"/>
      <c r="G35" s="292"/>
    </row>
    <row r="36" spans="1:7" ht="20.100000000000001" customHeight="1">
      <c r="A36" s="278"/>
      <c r="B36" s="283"/>
      <c r="C36" s="284"/>
      <c r="D36" s="285"/>
      <c r="E36" s="278"/>
      <c r="F36" s="291"/>
      <c r="G36" s="292"/>
    </row>
    <row r="37" spans="1:7" ht="20.100000000000001" customHeight="1">
      <c r="A37" s="278"/>
      <c r="B37" s="283"/>
      <c r="C37" s="284"/>
      <c r="D37" s="285"/>
      <c r="E37" s="278"/>
      <c r="F37" s="291"/>
      <c r="G37" s="292"/>
    </row>
    <row r="38" spans="1:7" ht="20.100000000000001" customHeight="1">
      <c r="A38" s="279"/>
      <c r="B38" s="286"/>
      <c r="C38" s="287"/>
      <c r="D38" s="288"/>
      <c r="E38" s="279"/>
      <c r="F38" s="293"/>
      <c r="G38" s="294"/>
    </row>
    <row r="39" spans="1:7" ht="24" customHeight="1">
      <c r="A39" s="259" t="s">
        <v>29</v>
      </c>
      <c r="B39" s="260"/>
      <c r="C39" s="21" t="s">
        <v>30</v>
      </c>
      <c r="D39" s="22">
        <f>B41+E41</f>
        <v>0</v>
      </c>
      <c r="E39" s="23"/>
      <c r="F39" s="23"/>
      <c r="G39" s="23"/>
    </row>
    <row r="40" spans="1:7" ht="27" customHeight="1">
      <c r="A40" s="261" t="s">
        <v>25</v>
      </c>
      <c r="B40" s="24" t="s">
        <v>31</v>
      </c>
      <c r="C40" s="24" t="s">
        <v>32</v>
      </c>
      <c r="D40" s="264" t="s">
        <v>26</v>
      </c>
      <c r="E40" s="24" t="s">
        <v>31</v>
      </c>
      <c r="F40" s="267" t="s">
        <v>32</v>
      </c>
      <c r="G40" s="268"/>
    </row>
    <row r="41" spans="1:7" ht="15.95" customHeight="1">
      <c r="A41" s="262"/>
      <c r="B41" s="269"/>
      <c r="C41" s="269"/>
      <c r="D41" s="265"/>
      <c r="E41" s="269"/>
      <c r="F41" s="272"/>
      <c r="G41" s="273"/>
    </row>
    <row r="42" spans="1:7" ht="20.100000000000001" customHeight="1">
      <c r="A42" s="262"/>
      <c r="B42" s="270"/>
      <c r="C42" s="270"/>
      <c r="D42" s="265"/>
      <c r="E42" s="270"/>
      <c r="F42" s="378"/>
      <c r="G42" s="379"/>
    </row>
    <row r="43" spans="1:7" ht="18" customHeight="1">
      <c r="A43" s="263"/>
      <c r="B43" s="271"/>
      <c r="C43" s="271"/>
      <c r="D43" s="266"/>
      <c r="E43" s="271"/>
      <c r="F43" s="380"/>
      <c r="G43" s="381"/>
    </row>
    <row r="44" spans="1:7" ht="24" customHeight="1">
      <c r="A44" s="255" t="s">
        <v>33</v>
      </c>
      <c r="B44" s="255"/>
      <c r="C44" s="255"/>
      <c r="D44" s="255"/>
      <c r="E44" s="255"/>
      <c r="F44" s="255"/>
      <c r="G44" s="255"/>
    </row>
    <row r="45" spans="1:7" ht="54.95" customHeight="1">
      <c r="A45" s="256"/>
      <c r="B45" s="257"/>
      <c r="C45" s="257"/>
      <c r="D45" s="257"/>
      <c r="E45" s="257"/>
      <c r="F45" s="257"/>
      <c r="G45" s="258"/>
    </row>
    <row r="46" spans="1:7" ht="15.95" customHeight="1"/>
    <row r="47" spans="1:7" ht="15" customHeight="1"/>
    <row r="48" spans="1:7" ht="15" customHeight="1"/>
    <row r="49" spans="3:3" ht="15" customHeight="1">
      <c r="C49" t="s">
        <v>5</v>
      </c>
    </row>
    <row r="50" spans="3:3" ht="15" customHeight="1"/>
    <row r="51" spans="3:3" ht="15" customHeight="1"/>
    <row r="52" spans="3:3" ht="15" customHeight="1"/>
  </sheetData>
  <mergeCells count="58">
    <mergeCell ref="A44:G44"/>
    <mergeCell ref="A45:G45"/>
    <mergeCell ref="A39:B39"/>
    <mergeCell ref="A40:A43"/>
    <mergeCell ref="D40:D43"/>
    <mergeCell ref="F40:G40"/>
    <mergeCell ref="B41:B43"/>
    <mergeCell ref="C41:C43"/>
    <mergeCell ref="E41:E43"/>
    <mergeCell ref="F41:G43"/>
    <mergeCell ref="A32:G32"/>
    <mergeCell ref="A33:A38"/>
    <mergeCell ref="B33:D33"/>
    <mergeCell ref="E33:E38"/>
    <mergeCell ref="F33:G38"/>
    <mergeCell ref="B34:D34"/>
    <mergeCell ref="B35:D35"/>
    <mergeCell ref="B36:D36"/>
    <mergeCell ref="B37:D37"/>
    <mergeCell ref="B38:D38"/>
    <mergeCell ref="A29:G29"/>
    <mergeCell ref="A30:A31"/>
    <mergeCell ref="B30:C30"/>
    <mergeCell ref="D30:D31"/>
    <mergeCell ref="E30:G31"/>
    <mergeCell ref="B31:C31"/>
    <mergeCell ref="A23:G23"/>
    <mergeCell ref="A24:A28"/>
    <mergeCell ref="B24:C24"/>
    <mergeCell ref="D24:D28"/>
    <mergeCell ref="E24:G28"/>
    <mergeCell ref="B25:C25"/>
    <mergeCell ref="B26:C26"/>
    <mergeCell ref="B27:C27"/>
    <mergeCell ref="B28:C28"/>
    <mergeCell ref="A18:A22"/>
    <mergeCell ref="E18:G18"/>
    <mergeCell ref="E19:G19"/>
    <mergeCell ref="E20:G20"/>
    <mergeCell ref="E21:G21"/>
    <mergeCell ref="E22:G22"/>
    <mergeCell ref="A7:C7"/>
    <mergeCell ref="A8:A11"/>
    <mergeCell ref="D8:D11"/>
    <mergeCell ref="A12:G12"/>
    <mergeCell ref="E13:G13"/>
    <mergeCell ref="A14:A17"/>
    <mergeCell ref="E14:G14"/>
    <mergeCell ref="E15:G15"/>
    <mergeCell ref="E16:G16"/>
    <mergeCell ref="E17:G17"/>
    <mergeCell ref="A1:G1"/>
    <mergeCell ref="B2:C2"/>
    <mergeCell ref="A3:C3"/>
    <mergeCell ref="D3:D6"/>
    <mergeCell ref="B4:C4"/>
    <mergeCell ref="B5:C5"/>
    <mergeCell ref="B6:C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topLeftCell="A4" zoomScaleNormal="100" zoomScalePageLayoutView="150" workbookViewId="0">
      <selection activeCell="A7" sqref="A7:XFD8"/>
    </sheetView>
  </sheetViews>
  <sheetFormatPr defaultColWidth="11.5546875" defaultRowHeight="17.25"/>
  <cols>
    <col min="2" max="2" width="17.109375" customWidth="1"/>
    <col min="3" max="3" width="13.109375" customWidth="1"/>
    <col min="4" max="4" width="11.332031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52" t="s">
        <v>1</v>
      </c>
      <c r="B2" s="328" t="s">
        <v>124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52" t="s">
        <v>6</v>
      </c>
      <c r="F3" s="4" t="s">
        <v>7</v>
      </c>
      <c r="G3" s="52" t="s">
        <v>8</v>
      </c>
      <c r="H3" s="5"/>
    </row>
    <row r="4" spans="1:8" ht="18.95" customHeight="1">
      <c r="A4" s="52" t="s">
        <v>9</v>
      </c>
      <c r="B4" s="332">
        <v>920000</v>
      </c>
      <c r="C4" s="333"/>
      <c r="D4" s="331"/>
      <c r="E4" s="6" t="s">
        <v>37</v>
      </c>
      <c r="F4" s="7">
        <v>10</v>
      </c>
      <c r="G4" s="42" t="s">
        <v>135</v>
      </c>
    </row>
    <row r="5" spans="1:8" ht="23.1" customHeight="1">
      <c r="A5" s="52" t="s">
        <v>10</v>
      </c>
      <c r="B5" s="325">
        <f>B6-B4</f>
        <v>593700</v>
      </c>
      <c r="C5" s="326"/>
      <c r="D5" s="331"/>
      <c r="E5" s="6" t="s">
        <v>38</v>
      </c>
      <c r="F5" s="7">
        <v>10</v>
      </c>
      <c r="G5" s="42" t="s">
        <v>136</v>
      </c>
    </row>
    <row r="6" spans="1:8" ht="21.95" customHeight="1">
      <c r="A6" s="52" t="s">
        <v>11</v>
      </c>
      <c r="B6" s="325">
        <v>1513700</v>
      </c>
      <c r="C6" s="326"/>
      <c r="D6" s="331"/>
      <c r="E6" s="6" t="s">
        <v>39</v>
      </c>
      <c r="F6" s="7">
        <v>25</v>
      </c>
      <c r="G6" s="42" t="s">
        <v>134</v>
      </c>
    </row>
    <row r="7" spans="1:8" ht="27.95" customHeight="1">
      <c r="A7" s="34" t="s">
        <v>41</v>
      </c>
      <c r="B7" s="352">
        <f>B6+'0803'!B7:C7</f>
        <v>11597800</v>
      </c>
      <c r="C7" s="353"/>
      <c r="D7" s="32"/>
      <c r="E7" s="33"/>
      <c r="F7" s="31"/>
      <c r="G7" s="30"/>
    </row>
    <row r="8" spans="1:8" ht="17.100000000000001" customHeight="1">
      <c r="A8" s="55" t="s">
        <v>40</v>
      </c>
      <c r="B8" s="325">
        <v>75000000</v>
      </c>
      <c r="C8" s="326"/>
      <c r="D8" s="32"/>
      <c r="E8" s="31"/>
      <c r="F8" s="31"/>
      <c r="G8" s="30"/>
    </row>
    <row r="9" spans="1:8" ht="27.95" customHeight="1">
      <c r="A9" s="313" t="s">
        <v>12</v>
      </c>
      <c r="B9" s="276"/>
      <c r="C9" s="314"/>
      <c r="D9" s="9"/>
      <c r="E9" s="57"/>
      <c r="F9" s="57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14" t="s">
        <v>132</v>
      </c>
      <c r="C11" s="14">
        <v>4</v>
      </c>
      <c r="D11" s="318"/>
      <c r="E11" s="15"/>
      <c r="F11" s="53"/>
      <c r="G11" s="13"/>
    </row>
    <row r="12" spans="1:8" ht="18" customHeight="1">
      <c r="A12" s="316"/>
      <c r="B12" s="14" t="s">
        <v>133</v>
      </c>
      <c r="C12" s="14">
        <v>4</v>
      </c>
      <c r="D12" s="318"/>
      <c r="E12" s="15"/>
      <c r="F12" s="53"/>
      <c r="G12" s="13"/>
    </row>
    <row r="13" spans="1:8" ht="17.100000000000001" customHeight="1">
      <c r="A13" s="316"/>
      <c r="B13" s="16"/>
      <c r="C13" s="16"/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7.100000000000001" customHeight="1">
      <c r="A16" s="277" t="s">
        <v>22</v>
      </c>
      <c r="B16" s="35">
        <v>0.52083333333333337</v>
      </c>
      <c r="C16" s="56" t="s">
        <v>127</v>
      </c>
      <c r="D16" s="53">
        <v>2</v>
      </c>
      <c r="E16" s="309"/>
      <c r="F16" s="310"/>
      <c r="G16" s="311"/>
    </row>
    <row r="17" spans="1:7" ht="18.95" customHeight="1">
      <c r="A17" s="278"/>
      <c r="B17" s="35">
        <v>6.9444444444444434E-2</v>
      </c>
      <c r="C17" s="56" t="s">
        <v>128</v>
      </c>
      <c r="D17" s="53">
        <v>7</v>
      </c>
      <c r="E17" s="309"/>
      <c r="F17" s="310"/>
      <c r="G17" s="311"/>
    </row>
    <row r="18" spans="1:7" ht="18.95" customHeight="1">
      <c r="A18" s="278"/>
      <c r="B18" s="53"/>
      <c r="C18" s="53"/>
      <c r="D18" s="53"/>
      <c r="E18" s="309"/>
      <c r="F18" s="310"/>
      <c r="G18" s="311"/>
    </row>
    <row r="19" spans="1:7" ht="18.95" customHeight="1">
      <c r="A19" s="278"/>
      <c r="B19" s="53"/>
      <c r="C19" s="53"/>
      <c r="D19" s="53"/>
      <c r="E19" s="309"/>
      <c r="F19" s="310"/>
      <c r="G19" s="311"/>
    </row>
    <row r="20" spans="1:7" ht="18.95" customHeight="1">
      <c r="A20" s="279"/>
      <c r="B20" s="53"/>
      <c r="C20" s="53"/>
      <c r="D20" s="53"/>
      <c r="E20" s="309"/>
      <c r="F20" s="310"/>
      <c r="G20" s="311"/>
    </row>
    <row r="21" spans="1:7" ht="20.100000000000001" customHeight="1">
      <c r="A21" s="297" t="s">
        <v>23</v>
      </c>
      <c r="B21" s="35">
        <v>0.25</v>
      </c>
      <c r="C21" s="56" t="s">
        <v>129</v>
      </c>
      <c r="D21" s="53">
        <v>4</v>
      </c>
      <c r="E21" s="312"/>
      <c r="F21" s="312"/>
      <c r="G21" s="312"/>
    </row>
    <row r="22" spans="1:7" ht="21" customHeight="1">
      <c r="A22" s="297"/>
      <c r="B22" s="35" t="s">
        <v>130</v>
      </c>
      <c r="C22" s="56" t="s">
        <v>131</v>
      </c>
      <c r="D22" s="56" t="s">
        <v>130</v>
      </c>
      <c r="E22" s="312"/>
      <c r="F22" s="312"/>
      <c r="G22" s="312"/>
    </row>
    <row r="23" spans="1:7" ht="18.95" customHeight="1">
      <c r="A23" s="297"/>
      <c r="B23" s="53"/>
      <c r="C23" s="53"/>
      <c r="D23" s="53"/>
      <c r="E23" s="312"/>
      <c r="F23" s="312"/>
      <c r="G23" s="312"/>
    </row>
    <row r="24" spans="1:7" ht="18.95" customHeight="1">
      <c r="A24" s="297"/>
      <c r="B24" s="53"/>
      <c r="C24" s="53"/>
      <c r="D24" s="53"/>
      <c r="E24" s="312"/>
      <c r="F24" s="312"/>
      <c r="G24" s="312"/>
    </row>
    <row r="25" spans="1:7" ht="21.95" customHeight="1">
      <c r="A25" s="297"/>
      <c r="B25" s="53"/>
      <c r="C25" s="53"/>
      <c r="D25" s="53"/>
      <c r="E25" s="312"/>
      <c r="F25" s="312"/>
      <c r="G25" s="312"/>
    </row>
    <row r="26" spans="1:7" ht="26.1" customHeight="1">
      <c r="A26" s="276" t="s">
        <v>24</v>
      </c>
      <c r="B26" s="276"/>
      <c r="C26" s="276"/>
      <c r="D26" s="276"/>
      <c r="E26" s="276"/>
      <c r="F26" s="276"/>
      <c r="G26" s="276"/>
    </row>
    <row r="27" spans="1:7" ht="18.95" customHeight="1">
      <c r="A27" s="297" t="s">
        <v>25</v>
      </c>
      <c r="B27" s="280" t="s">
        <v>125</v>
      </c>
      <c r="C27" s="282"/>
      <c r="D27" s="297" t="s">
        <v>26</v>
      </c>
      <c r="E27" s="341" t="s">
        <v>138</v>
      </c>
      <c r="F27" s="281"/>
      <c r="G27" s="282"/>
    </row>
    <row r="28" spans="1:7" ht="18" customHeight="1">
      <c r="A28" s="297"/>
      <c r="B28" s="298" t="s">
        <v>126</v>
      </c>
      <c r="C28" s="299"/>
      <c r="D28" s="297"/>
      <c r="E28" s="283"/>
      <c r="F28" s="284"/>
      <c r="G28" s="285"/>
    </row>
    <row r="29" spans="1:7" ht="18" customHeight="1">
      <c r="A29" s="297"/>
      <c r="B29" s="298"/>
      <c r="C29" s="299"/>
      <c r="D29" s="297"/>
      <c r="E29" s="283"/>
      <c r="F29" s="284"/>
      <c r="G29" s="285"/>
    </row>
    <row r="30" spans="1:7" ht="18" customHeight="1">
      <c r="A30" s="297"/>
      <c r="B30" s="298"/>
      <c r="C30" s="299"/>
      <c r="D30" s="297"/>
      <c r="E30" s="382"/>
      <c r="F30" s="383"/>
      <c r="G30" s="384"/>
    </row>
    <row r="31" spans="1:7" ht="18.95" customHeight="1">
      <c r="A31" s="297"/>
      <c r="B31" s="300"/>
      <c r="C31" s="301"/>
      <c r="D31" s="297"/>
      <c r="E31" s="382"/>
      <c r="F31" s="383"/>
      <c r="G31" s="384"/>
    </row>
    <row r="32" spans="1:7" ht="24" customHeight="1">
      <c r="A32" s="276" t="s">
        <v>27</v>
      </c>
      <c r="B32" s="295"/>
      <c r="C32" s="295"/>
      <c r="D32" s="295"/>
      <c r="E32" s="295"/>
      <c r="F32" s="295"/>
      <c r="G32" s="295"/>
    </row>
    <row r="33" spans="1:7" ht="20.100000000000001" customHeight="1">
      <c r="A33" s="277" t="s">
        <v>25</v>
      </c>
      <c r="B33" s="280"/>
      <c r="C33" s="282"/>
      <c r="D33" s="277" t="s">
        <v>26</v>
      </c>
      <c r="E33" s="289"/>
      <c r="F33" s="340"/>
      <c r="G33" s="290"/>
    </row>
    <row r="34" spans="1:7" ht="20.100000000000001" customHeight="1">
      <c r="A34" s="279"/>
      <c r="B34" s="286"/>
      <c r="C34" s="288"/>
      <c r="D34" s="279"/>
      <c r="E34" s="293"/>
      <c r="F34" s="296"/>
      <c r="G34" s="294"/>
    </row>
    <row r="35" spans="1:7" ht="27" customHeight="1">
      <c r="A35" s="276" t="s">
        <v>28</v>
      </c>
      <c r="B35" s="276"/>
      <c r="C35" s="276"/>
      <c r="D35" s="276"/>
      <c r="E35" s="276"/>
      <c r="F35" s="276"/>
      <c r="G35" s="276"/>
    </row>
    <row r="36" spans="1:7" ht="20.100000000000001" customHeight="1">
      <c r="A36" s="277" t="s">
        <v>25</v>
      </c>
      <c r="B36" s="280" t="s">
        <v>5</v>
      </c>
      <c r="C36" s="281"/>
      <c r="D36" s="282"/>
      <c r="E36" s="277" t="s">
        <v>26</v>
      </c>
      <c r="F36" s="385" t="s">
        <v>139</v>
      </c>
      <c r="G36" s="386"/>
    </row>
    <row r="37" spans="1:7" ht="20.100000000000001" customHeight="1">
      <c r="A37" s="278"/>
      <c r="B37" s="283"/>
      <c r="C37" s="284"/>
      <c r="D37" s="285"/>
      <c r="E37" s="278"/>
      <c r="F37" s="387"/>
      <c r="G37" s="388"/>
    </row>
    <row r="38" spans="1:7" ht="20.100000000000001" customHeight="1">
      <c r="A38" s="278"/>
      <c r="B38" s="283"/>
      <c r="C38" s="284"/>
      <c r="D38" s="285"/>
      <c r="E38" s="278"/>
      <c r="F38" s="387"/>
      <c r="G38" s="388"/>
    </row>
    <row r="39" spans="1:7" ht="20.100000000000001" customHeight="1">
      <c r="A39" s="278"/>
      <c r="B39" s="283"/>
      <c r="C39" s="284"/>
      <c r="D39" s="285"/>
      <c r="E39" s="278"/>
      <c r="F39" s="387"/>
      <c r="G39" s="388"/>
    </row>
    <row r="40" spans="1:7" ht="20.100000000000001" customHeight="1">
      <c r="A40" s="278"/>
      <c r="B40" s="283"/>
      <c r="C40" s="284"/>
      <c r="D40" s="285"/>
      <c r="E40" s="278"/>
      <c r="F40" s="387"/>
      <c r="G40" s="388"/>
    </row>
    <row r="41" spans="1:7" ht="20.100000000000001" customHeight="1">
      <c r="A41" s="279"/>
      <c r="B41" s="286"/>
      <c r="C41" s="287"/>
      <c r="D41" s="288"/>
      <c r="E41" s="279"/>
      <c r="F41" s="389"/>
      <c r="G41" s="390"/>
    </row>
    <row r="42" spans="1:7" ht="24" customHeight="1">
      <c r="A42" s="259" t="s">
        <v>29</v>
      </c>
      <c r="B42" s="260"/>
      <c r="C42" s="21" t="s">
        <v>30</v>
      </c>
      <c r="D42" s="54">
        <f>B44+E44</f>
        <v>70000</v>
      </c>
      <c r="E42" s="23"/>
      <c r="F42" s="23"/>
      <c r="G42" s="23"/>
    </row>
    <row r="43" spans="1:7" ht="27" customHeight="1">
      <c r="A43" s="261" t="s">
        <v>25</v>
      </c>
      <c r="B43" s="24" t="s">
        <v>31</v>
      </c>
      <c r="C43" s="24" t="s">
        <v>32</v>
      </c>
      <c r="D43" s="264" t="s">
        <v>26</v>
      </c>
      <c r="E43" s="24" t="s">
        <v>31</v>
      </c>
      <c r="F43" s="267" t="s">
        <v>32</v>
      </c>
      <c r="G43" s="268"/>
    </row>
    <row r="44" spans="1:7" ht="15.95" customHeight="1">
      <c r="A44" s="262"/>
      <c r="B44" s="269"/>
      <c r="C44" s="269"/>
      <c r="D44" s="265"/>
      <c r="E44" s="369">
        <v>70000</v>
      </c>
      <c r="F44" s="346" t="s">
        <v>137</v>
      </c>
      <c r="G44" s="347"/>
    </row>
    <row r="45" spans="1:7" ht="20.100000000000001" customHeight="1">
      <c r="A45" s="262"/>
      <c r="B45" s="270"/>
      <c r="C45" s="270"/>
      <c r="D45" s="265"/>
      <c r="E45" s="370"/>
      <c r="F45" s="348"/>
      <c r="G45" s="349"/>
    </row>
    <row r="46" spans="1:7" ht="18" customHeight="1">
      <c r="A46" s="263"/>
      <c r="B46" s="271"/>
      <c r="C46" s="271"/>
      <c r="D46" s="266"/>
      <c r="E46" s="371"/>
      <c r="F46" s="350"/>
      <c r="G46" s="351"/>
    </row>
    <row r="47" spans="1:7" ht="24" customHeight="1">
      <c r="A47" s="255" t="s">
        <v>33</v>
      </c>
      <c r="B47" s="255"/>
      <c r="C47" s="255"/>
      <c r="D47" s="255"/>
      <c r="E47" s="255"/>
      <c r="F47" s="255"/>
      <c r="G47" s="255"/>
    </row>
    <row r="48" spans="1:7" ht="54.95" customHeight="1">
      <c r="A48" s="256"/>
      <c r="B48" s="257"/>
      <c r="C48" s="257"/>
      <c r="D48" s="257"/>
      <c r="E48" s="257"/>
      <c r="F48" s="257"/>
      <c r="G48" s="258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3"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  <mergeCell ref="A35:G35"/>
    <mergeCell ref="A36:A41"/>
    <mergeCell ref="B36:D36"/>
    <mergeCell ref="E36:E41"/>
    <mergeCell ref="F36:G41"/>
    <mergeCell ref="B37:D37"/>
    <mergeCell ref="B38:D38"/>
    <mergeCell ref="B39:D39"/>
    <mergeCell ref="B40:D40"/>
    <mergeCell ref="B41:D41"/>
    <mergeCell ref="A32:G32"/>
    <mergeCell ref="A33:A34"/>
    <mergeCell ref="B33:C33"/>
    <mergeCell ref="D33:D34"/>
    <mergeCell ref="E33:G34"/>
    <mergeCell ref="B34:C34"/>
    <mergeCell ref="A26:G26"/>
    <mergeCell ref="A27:A31"/>
    <mergeCell ref="B27:C27"/>
    <mergeCell ref="D27:D31"/>
    <mergeCell ref="B28:C28"/>
    <mergeCell ref="B29:C29"/>
    <mergeCell ref="B30:C30"/>
    <mergeCell ref="B31:C31"/>
    <mergeCell ref="E30:G30"/>
    <mergeCell ref="E31:G31"/>
    <mergeCell ref="A16:A20"/>
    <mergeCell ref="E16:G16"/>
    <mergeCell ref="E17:G17"/>
    <mergeCell ref="E18:G18"/>
    <mergeCell ref="E19:G19"/>
    <mergeCell ref="A21:A25"/>
    <mergeCell ref="E21:G21"/>
    <mergeCell ref="E22:G22"/>
    <mergeCell ref="E23:G23"/>
    <mergeCell ref="E24:G24"/>
    <mergeCell ref="E25:G25"/>
    <mergeCell ref="B7:C7"/>
    <mergeCell ref="B8:C8"/>
    <mergeCell ref="E27:G29"/>
    <mergeCell ref="A1:G1"/>
    <mergeCell ref="B2:C2"/>
    <mergeCell ref="A3:C3"/>
    <mergeCell ref="D3:D6"/>
    <mergeCell ref="B4:C4"/>
    <mergeCell ref="B5:C5"/>
    <mergeCell ref="B6:C6"/>
    <mergeCell ref="A9:C9"/>
    <mergeCell ref="A10:A13"/>
    <mergeCell ref="D10:D13"/>
    <mergeCell ref="A14:G14"/>
    <mergeCell ref="E15:G15"/>
    <mergeCell ref="E20:G20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"/>
  <sheetViews>
    <sheetView topLeftCell="A4" zoomScaleNormal="100" zoomScalePageLayoutView="150" workbookViewId="0">
      <selection activeCell="E4" sqref="E4:G6"/>
    </sheetView>
  </sheetViews>
  <sheetFormatPr defaultColWidth="11.5546875" defaultRowHeight="17.25"/>
  <cols>
    <col min="2" max="2" width="17.109375" customWidth="1"/>
    <col min="3" max="3" width="13.109375" customWidth="1"/>
    <col min="4" max="4" width="11.332031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58" t="s">
        <v>1</v>
      </c>
      <c r="B2" s="328" t="s">
        <v>145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58" t="s">
        <v>6</v>
      </c>
      <c r="F3" s="4" t="s">
        <v>7</v>
      </c>
      <c r="G3" s="58" t="s">
        <v>8</v>
      </c>
      <c r="H3" s="5"/>
    </row>
    <row r="4" spans="1:8" ht="18.95" customHeight="1">
      <c r="A4" s="58" t="s">
        <v>9</v>
      </c>
      <c r="B4" s="332">
        <v>456800</v>
      </c>
      <c r="C4" s="333"/>
      <c r="D4" s="331"/>
      <c r="E4" s="6" t="s">
        <v>37</v>
      </c>
      <c r="F4" s="7">
        <v>10</v>
      </c>
      <c r="G4" s="42" t="s">
        <v>135</v>
      </c>
    </row>
    <row r="5" spans="1:8" ht="23.1" customHeight="1">
      <c r="A5" s="58" t="s">
        <v>10</v>
      </c>
      <c r="B5" s="325">
        <f>B6-B4</f>
        <v>1272500</v>
      </c>
      <c r="C5" s="326"/>
      <c r="D5" s="331"/>
      <c r="E5" s="6" t="s">
        <v>38</v>
      </c>
      <c r="F5" s="7">
        <v>10</v>
      </c>
      <c r="G5" s="42" t="s">
        <v>136</v>
      </c>
    </row>
    <row r="6" spans="1:8" ht="21.95" customHeight="1">
      <c r="A6" s="58" t="s">
        <v>11</v>
      </c>
      <c r="B6" s="325">
        <v>1729300</v>
      </c>
      <c r="C6" s="326"/>
      <c r="D6" s="331"/>
      <c r="E6" s="6" t="s">
        <v>39</v>
      </c>
      <c r="F6" s="7">
        <v>25</v>
      </c>
      <c r="G6" s="42" t="s">
        <v>101</v>
      </c>
    </row>
    <row r="7" spans="1:8" ht="27" customHeight="1">
      <c r="A7" s="34" t="s">
        <v>41</v>
      </c>
      <c r="B7" s="352">
        <f>'0804'!B7:C7+'0805'!B6:C6</f>
        <v>13327100</v>
      </c>
      <c r="C7" s="353"/>
      <c r="D7" s="32"/>
      <c r="E7" s="33"/>
      <c r="F7" s="31"/>
      <c r="G7" s="30"/>
    </row>
    <row r="8" spans="1:8" ht="27" customHeight="1">
      <c r="A8" s="65" t="s">
        <v>40</v>
      </c>
      <c r="B8" s="325">
        <v>75000000</v>
      </c>
      <c r="C8" s="326"/>
      <c r="D8" s="32"/>
      <c r="E8" s="31"/>
      <c r="F8" s="31"/>
      <c r="G8" s="30"/>
    </row>
    <row r="9" spans="1:8" ht="27.95" customHeight="1">
      <c r="A9" s="313" t="s">
        <v>12</v>
      </c>
      <c r="B9" s="276"/>
      <c r="C9" s="314"/>
      <c r="D9" s="9"/>
      <c r="E9" s="60"/>
      <c r="F9" s="60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14" t="s">
        <v>164</v>
      </c>
      <c r="C11" s="14">
        <v>8</v>
      </c>
      <c r="D11" s="318"/>
      <c r="E11" s="15"/>
      <c r="F11" s="59"/>
      <c r="G11" s="13"/>
    </row>
    <row r="12" spans="1:8" ht="18" customHeight="1">
      <c r="A12" s="316"/>
      <c r="B12" t="s">
        <v>163</v>
      </c>
      <c r="C12">
        <v>4</v>
      </c>
      <c r="D12" s="318"/>
      <c r="E12" s="15"/>
      <c r="F12" s="59"/>
      <c r="G12" s="13"/>
    </row>
    <row r="13" spans="1:8" ht="17.100000000000001" customHeight="1">
      <c r="A13" s="316"/>
      <c r="B13" s="16" t="s">
        <v>165</v>
      </c>
      <c r="C13" s="16">
        <v>4</v>
      </c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7.100000000000001" customHeight="1">
      <c r="A16" s="277" t="s">
        <v>22</v>
      </c>
      <c r="B16" s="35" t="s">
        <v>148</v>
      </c>
      <c r="C16" s="61" t="s">
        <v>146</v>
      </c>
      <c r="D16" s="61" t="s">
        <v>150</v>
      </c>
      <c r="E16" s="309"/>
      <c r="F16" s="310"/>
      <c r="G16" s="311"/>
    </row>
    <row r="17" spans="1:7" ht="18.95" customHeight="1">
      <c r="A17" s="278"/>
      <c r="B17" s="35" t="s">
        <v>149</v>
      </c>
      <c r="C17" s="61" t="s">
        <v>147</v>
      </c>
      <c r="D17" s="59">
        <v>8</v>
      </c>
      <c r="E17" s="309"/>
      <c r="F17" s="310"/>
      <c r="G17" s="311"/>
    </row>
    <row r="18" spans="1:7" ht="18.95" customHeight="1">
      <c r="A18" s="278"/>
      <c r="B18" s="59"/>
      <c r="C18" s="59"/>
      <c r="D18" s="59"/>
      <c r="E18" s="309"/>
      <c r="F18" s="310"/>
      <c r="G18" s="311"/>
    </row>
    <row r="19" spans="1:7" ht="18.95" customHeight="1">
      <c r="A19" s="278"/>
      <c r="B19" s="59"/>
      <c r="C19" s="59"/>
      <c r="D19" s="59"/>
      <c r="E19" s="309"/>
      <c r="F19" s="310"/>
      <c r="G19" s="311"/>
    </row>
    <row r="20" spans="1:7" ht="18.95" customHeight="1">
      <c r="A20" s="279"/>
      <c r="B20" s="59"/>
      <c r="C20" s="59"/>
      <c r="D20" s="59"/>
      <c r="E20" s="309"/>
      <c r="F20" s="310"/>
      <c r="G20" s="311"/>
    </row>
    <row r="21" spans="1:7" ht="20.100000000000001" customHeight="1">
      <c r="A21" s="297" t="s">
        <v>23</v>
      </c>
      <c r="B21" s="35" t="s">
        <v>151</v>
      </c>
      <c r="C21" s="61" t="s">
        <v>158</v>
      </c>
      <c r="D21" s="59">
        <v>2</v>
      </c>
      <c r="E21" s="312"/>
      <c r="F21" s="312"/>
      <c r="G21" s="312"/>
    </row>
    <row r="22" spans="1:7" ht="21" customHeight="1">
      <c r="A22" s="297"/>
      <c r="B22" s="35" t="s">
        <v>152</v>
      </c>
      <c r="C22" s="61" t="s">
        <v>158</v>
      </c>
      <c r="D22" s="59">
        <v>3</v>
      </c>
      <c r="E22" s="312"/>
      <c r="F22" s="312"/>
      <c r="G22" s="312"/>
    </row>
    <row r="23" spans="1:7" ht="21" customHeight="1">
      <c r="A23" s="297"/>
      <c r="B23" s="35" t="s">
        <v>153</v>
      </c>
      <c r="C23" s="61" t="s">
        <v>159</v>
      </c>
      <c r="D23" s="59">
        <v>2</v>
      </c>
      <c r="E23" s="312"/>
      <c r="F23" s="312"/>
      <c r="G23" s="312"/>
    </row>
    <row r="24" spans="1:7" ht="21" customHeight="1">
      <c r="A24" s="297"/>
      <c r="B24" s="35" t="s">
        <v>154</v>
      </c>
      <c r="C24" s="61" t="s">
        <v>159</v>
      </c>
      <c r="D24" s="59">
        <v>2</v>
      </c>
      <c r="E24" s="312"/>
      <c r="F24" s="312"/>
      <c r="G24" s="312"/>
    </row>
    <row r="25" spans="1:7" ht="18.95" customHeight="1">
      <c r="A25" s="297"/>
      <c r="B25" s="61" t="s">
        <v>155</v>
      </c>
      <c r="C25" s="61" t="s">
        <v>159</v>
      </c>
      <c r="D25" s="59">
        <v>2</v>
      </c>
      <c r="E25" s="312"/>
      <c r="F25" s="312"/>
      <c r="G25" s="312"/>
    </row>
    <row r="26" spans="1:7" ht="18.95" customHeight="1">
      <c r="A26" s="297"/>
      <c r="B26" s="61" t="s">
        <v>156</v>
      </c>
      <c r="C26" s="61" t="s">
        <v>159</v>
      </c>
      <c r="D26" s="59">
        <v>2</v>
      </c>
      <c r="E26" s="312"/>
      <c r="F26" s="312"/>
      <c r="G26" s="312"/>
    </row>
    <row r="27" spans="1:7" ht="21.95" customHeight="1">
      <c r="A27" s="297"/>
      <c r="B27" s="61" t="s">
        <v>157</v>
      </c>
      <c r="C27" s="61" t="s">
        <v>159</v>
      </c>
      <c r="D27" s="59">
        <v>9</v>
      </c>
      <c r="E27" s="312"/>
      <c r="F27" s="312"/>
      <c r="G27" s="312"/>
    </row>
    <row r="28" spans="1:7" ht="26.1" customHeight="1">
      <c r="A28" s="276" t="s">
        <v>24</v>
      </c>
      <c r="B28" s="276"/>
      <c r="C28" s="276"/>
      <c r="D28" s="276"/>
      <c r="E28" s="276"/>
      <c r="F28" s="276"/>
      <c r="G28" s="276"/>
    </row>
    <row r="29" spans="1:7" ht="18.95" customHeight="1">
      <c r="A29" s="297" t="s">
        <v>25</v>
      </c>
      <c r="B29" s="280" t="s">
        <v>160</v>
      </c>
      <c r="C29" s="282"/>
      <c r="D29" s="297" t="s">
        <v>26</v>
      </c>
      <c r="E29" s="341" t="s">
        <v>141</v>
      </c>
      <c r="F29" s="391"/>
      <c r="G29" s="392"/>
    </row>
    <row r="30" spans="1:7" ht="18" customHeight="1">
      <c r="A30" s="297"/>
      <c r="B30" s="298" t="s">
        <v>161</v>
      </c>
      <c r="C30" s="299"/>
      <c r="D30" s="297"/>
      <c r="E30" s="382" t="s">
        <v>144</v>
      </c>
      <c r="F30" s="383"/>
      <c r="G30" s="384"/>
    </row>
    <row r="31" spans="1:7" ht="18" customHeight="1">
      <c r="A31" s="297"/>
      <c r="B31" s="298"/>
      <c r="C31" s="299"/>
      <c r="D31" s="297"/>
      <c r="E31" s="382" t="s">
        <v>142</v>
      </c>
      <c r="F31" s="383"/>
      <c r="G31" s="384"/>
    </row>
    <row r="32" spans="1:7" ht="18" customHeight="1">
      <c r="A32" s="297"/>
      <c r="B32" s="298"/>
      <c r="C32" s="299"/>
      <c r="D32" s="297"/>
      <c r="E32" s="382" t="s">
        <v>143</v>
      </c>
      <c r="F32" s="383"/>
      <c r="G32" s="384"/>
    </row>
    <row r="33" spans="1:7" ht="18.95" customHeight="1">
      <c r="A33" s="297"/>
      <c r="B33" s="300"/>
      <c r="C33" s="301"/>
      <c r="D33" s="297"/>
      <c r="E33" s="382"/>
      <c r="F33" s="383"/>
      <c r="G33" s="384"/>
    </row>
    <row r="34" spans="1:7" ht="24" customHeight="1">
      <c r="A34" s="276" t="s">
        <v>27</v>
      </c>
      <c r="B34" s="295"/>
      <c r="C34" s="295"/>
      <c r="D34" s="295"/>
      <c r="E34" s="295"/>
      <c r="F34" s="295"/>
      <c r="G34" s="295"/>
    </row>
    <row r="35" spans="1:7" ht="20.100000000000001" customHeight="1">
      <c r="A35" s="277" t="s">
        <v>25</v>
      </c>
      <c r="B35" s="280"/>
      <c r="C35" s="282"/>
      <c r="D35" s="277" t="s">
        <v>26</v>
      </c>
      <c r="E35" s="289"/>
      <c r="F35" s="340"/>
      <c r="G35" s="290"/>
    </row>
    <row r="36" spans="1:7" ht="20.100000000000001" customHeight="1">
      <c r="A36" s="279"/>
      <c r="B36" s="286"/>
      <c r="C36" s="288"/>
      <c r="D36" s="279"/>
      <c r="E36" s="293"/>
      <c r="F36" s="296"/>
      <c r="G36" s="294"/>
    </row>
    <row r="37" spans="1:7" ht="27" customHeight="1">
      <c r="A37" s="276" t="s">
        <v>28</v>
      </c>
      <c r="B37" s="276"/>
      <c r="C37" s="276"/>
      <c r="D37" s="276"/>
      <c r="E37" s="276"/>
      <c r="F37" s="276"/>
      <c r="G37" s="276"/>
    </row>
    <row r="38" spans="1:7" ht="20.100000000000001" customHeight="1">
      <c r="A38" s="277" t="s">
        <v>25</v>
      </c>
      <c r="B38" s="280" t="s">
        <v>162</v>
      </c>
      <c r="C38" s="281"/>
      <c r="D38" s="282"/>
      <c r="E38" s="277" t="s">
        <v>26</v>
      </c>
      <c r="F38" s="385" t="s">
        <v>140</v>
      </c>
      <c r="G38" s="386"/>
    </row>
    <row r="39" spans="1:7" ht="20.100000000000001" customHeight="1">
      <c r="A39" s="278"/>
      <c r="B39" s="283"/>
      <c r="C39" s="284"/>
      <c r="D39" s="285"/>
      <c r="E39" s="278"/>
      <c r="F39" s="387"/>
      <c r="G39" s="388"/>
    </row>
    <row r="40" spans="1:7" ht="20.100000000000001" customHeight="1">
      <c r="A40" s="278"/>
      <c r="B40" s="283"/>
      <c r="C40" s="284"/>
      <c r="D40" s="285"/>
      <c r="E40" s="278"/>
      <c r="F40" s="387"/>
      <c r="G40" s="388"/>
    </row>
    <row r="41" spans="1:7" ht="20.100000000000001" customHeight="1">
      <c r="A41" s="278"/>
      <c r="B41" s="283"/>
      <c r="C41" s="284"/>
      <c r="D41" s="285"/>
      <c r="E41" s="278"/>
      <c r="F41" s="387"/>
      <c r="G41" s="388"/>
    </row>
    <row r="42" spans="1:7" ht="20.100000000000001" customHeight="1">
      <c r="A42" s="278"/>
      <c r="B42" s="283"/>
      <c r="C42" s="284"/>
      <c r="D42" s="285"/>
      <c r="E42" s="278"/>
      <c r="F42" s="387"/>
      <c r="G42" s="388"/>
    </row>
    <row r="43" spans="1:7" ht="20.100000000000001" customHeight="1">
      <c r="A43" s="279"/>
      <c r="B43" s="286"/>
      <c r="C43" s="287"/>
      <c r="D43" s="288"/>
      <c r="E43" s="279"/>
      <c r="F43" s="389"/>
      <c r="G43" s="390"/>
    </row>
    <row r="44" spans="1:7" ht="24" customHeight="1">
      <c r="A44" s="259" t="s">
        <v>29</v>
      </c>
      <c r="B44" s="260"/>
      <c r="C44" s="21" t="s">
        <v>30</v>
      </c>
      <c r="D44" s="54">
        <f>B46+E46</f>
        <v>0</v>
      </c>
      <c r="E44" s="23"/>
      <c r="F44" s="23"/>
      <c r="G44" s="23"/>
    </row>
    <row r="45" spans="1:7" ht="27" customHeight="1">
      <c r="A45" s="261" t="s">
        <v>25</v>
      </c>
      <c r="B45" s="24" t="s">
        <v>31</v>
      </c>
      <c r="C45" s="24" t="s">
        <v>32</v>
      </c>
      <c r="D45" s="264" t="s">
        <v>26</v>
      </c>
      <c r="E45" s="24" t="s">
        <v>31</v>
      </c>
      <c r="F45" s="267" t="s">
        <v>32</v>
      </c>
      <c r="G45" s="268"/>
    </row>
    <row r="46" spans="1:7" ht="15.95" customHeight="1">
      <c r="A46" s="262"/>
      <c r="B46" s="269"/>
      <c r="C46" s="269"/>
      <c r="D46" s="265"/>
      <c r="E46" s="369"/>
      <c r="F46" s="346"/>
      <c r="G46" s="347"/>
    </row>
    <row r="47" spans="1:7" ht="20.100000000000001" customHeight="1">
      <c r="A47" s="262"/>
      <c r="B47" s="270"/>
      <c r="C47" s="270"/>
      <c r="D47" s="265"/>
      <c r="E47" s="370"/>
      <c r="F47" s="348"/>
      <c r="G47" s="349"/>
    </row>
    <row r="48" spans="1:7" ht="18" customHeight="1">
      <c r="A48" s="263"/>
      <c r="B48" s="271"/>
      <c r="C48" s="271"/>
      <c r="D48" s="266"/>
      <c r="E48" s="371"/>
      <c r="F48" s="350"/>
      <c r="G48" s="351"/>
    </row>
    <row r="49" spans="1:7" ht="24" customHeight="1">
      <c r="A49" s="255" t="s">
        <v>33</v>
      </c>
      <c r="B49" s="255"/>
      <c r="C49" s="255"/>
      <c r="D49" s="255"/>
      <c r="E49" s="255"/>
      <c r="F49" s="255"/>
      <c r="G49" s="255"/>
    </row>
    <row r="50" spans="1:7" ht="54.95" customHeight="1">
      <c r="A50" s="256"/>
      <c r="B50" s="257"/>
      <c r="C50" s="257"/>
      <c r="D50" s="257"/>
      <c r="E50" s="257"/>
      <c r="F50" s="257"/>
      <c r="G50" s="258"/>
    </row>
    <row r="51" spans="1:7" ht="15.95" customHeight="1"/>
    <row r="52" spans="1:7" ht="15" customHeight="1"/>
    <row r="53" spans="1:7" ht="15" customHeight="1"/>
    <row r="54" spans="1:7" ht="15" customHeight="1">
      <c r="C54" t="s">
        <v>5</v>
      </c>
    </row>
    <row r="55" spans="1:7" ht="15" customHeight="1"/>
    <row r="56" spans="1:7" ht="15" customHeight="1"/>
    <row r="57" spans="1:7" ht="15" customHeight="1"/>
  </sheetData>
  <mergeCells count="67">
    <mergeCell ref="A49:G49"/>
    <mergeCell ref="A50:G50"/>
    <mergeCell ref="E30:G30"/>
    <mergeCell ref="E31:G31"/>
    <mergeCell ref="E29:G29"/>
    <mergeCell ref="B40:D40"/>
    <mergeCell ref="B41:D41"/>
    <mergeCell ref="B42:D42"/>
    <mergeCell ref="B43:D43"/>
    <mergeCell ref="E33:G33"/>
    <mergeCell ref="A34:G34"/>
    <mergeCell ref="A35:A36"/>
    <mergeCell ref="B35:C35"/>
    <mergeCell ref="D35:D36"/>
    <mergeCell ref="E35:G36"/>
    <mergeCell ref="B36:C36"/>
    <mergeCell ref="A37:G37"/>
    <mergeCell ref="A38:A43"/>
    <mergeCell ref="B38:D38"/>
    <mergeCell ref="E38:E43"/>
    <mergeCell ref="F38:G43"/>
    <mergeCell ref="B39:D39"/>
    <mergeCell ref="A44:B44"/>
    <mergeCell ref="A45:A48"/>
    <mergeCell ref="D45:D48"/>
    <mergeCell ref="F45:G45"/>
    <mergeCell ref="B46:B48"/>
    <mergeCell ref="C46:C48"/>
    <mergeCell ref="E46:E48"/>
    <mergeCell ref="F46:G48"/>
    <mergeCell ref="A28:G28"/>
    <mergeCell ref="A29:A33"/>
    <mergeCell ref="B29:C29"/>
    <mergeCell ref="D29:D33"/>
    <mergeCell ref="B30:C30"/>
    <mergeCell ref="B31:C31"/>
    <mergeCell ref="B32:C32"/>
    <mergeCell ref="E32:G32"/>
    <mergeCell ref="B33:C33"/>
    <mergeCell ref="A21:A27"/>
    <mergeCell ref="E21:G21"/>
    <mergeCell ref="E22:G22"/>
    <mergeCell ref="E25:G25"/>
    <mergeCell ref="E26:G26"/>
    <mergeCell ref="E27:G27"/>
    <mergeCell ref="E23:G23"/>
    <mergeCell ref="E24:G24"/>
    <mergeCell ref="E15:G15"/>
    <mergeCell ref="A16:A20"/>
    <mergeCell ref="E16:G16"/>
    <mergeCell ref="E17:G17"/>
    <mergeCell ref="E18:G18"/>
    <mergeCell ref="E19:G19"/>
    <mergeCell ref="E20:G2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topLeftCell="A16" zoomScaleNormal="100" zoomScalePageLayoutView="150" workbookViewId="0">
      <selection activeCell="E4" sqref="E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62" t="s">
        <v>1</v>
      </c>
      <c r="B2" s="328" t="s">
        <v>178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62" t="s">
        <v>6</v>
      </c>
      <c r="F3" s="4" t="s">
        <v>7</v>
      </c>
      <c r="G3" s="62" t="s">
        <v>8</v>
      </c>
      <c r="H3" s="5"/>
    </row>
    <row r="4" spans="1:8" ht="18.95" customHeight="1">
      <c r="A4" s="62" t="s">
        <v>9</v>
      </c>
      <c r="B4" s="332">
        <v>219800</v>
      </c>
      <c r="C4" s="333"/>
      <c r="D4" s="331"/>
      <c r="E4" s="6" t="s">
        <v>37</v>
      </c>
      <c r="F4" s="7">
        <v>10</v>
      </c>
      <c r="G4" s="42" t="s">
        <v>180</v>
      </c>
    </row>
    <row r="5" spans="1:8" ht="23.1" customHeight="1">
      <c r="A5" s="62" t="s">
        <v>10</v>
      </c>
      <c r="B5" s="325">
        <f>B6-B4</f>
        <v>1150750</v>
      </c>
      <c r="C5" s="326"/>
      <c r="D5" s="331"/>
      <c r="E5" s="6" t="s">
        <v>38</v>
      </c>
      <c r="F5" s="7">
        <v>10</v>
      </c>
      <c r="G5" s="42" t="s">
        <v>136</v>
      </c>
    </row>
    <row r="6" spans="1:8" ht="21.95" customHeight="1">
      <c r="A6" s="62" t="s">
        <v>11</v>
      </c>
      <c r="B6" s="325">
        <f>1070550+300000</f>
        <v>1370550</v>
      </c>
      <c r="C6" s="326"/>
      <c r="D6" s="331"/>
      <c r="E6" s="6" t="s">
        <v>39</v>
      </c>
      <c r="F6" s="7">
        <v>25</v>
      </c>
      <c r="G6" s="42" t="s">
        <v>181</v>
      </c>
    </row>
    <row r="7" spans="1:8" ht="20.25" customHeight="1">
      <c r="A7" s="34" t="s">
        <v>41</v>
      </c>
      <c r="B7" s="352">
        <f>'0805'!B7:C7+'0806'!B6:C6</f>
        <v>14697650</v>
      </c>
      <c r="C7" s="353"/>
      <c r="D7" s="32"/>
      <c r="E7" s="33"/>
      <c r="F7" s="31"/>
      <c r="G7" s="30"/>
    </row>
    <row r="8" spans="1:8" ht="25.5" customHeight="1">
      <c r="A8" s="58" t="s">
        <v>40</v>
      </c>
      <c r="B8" s="325">
        <v>75000000</v>
      </c>
      <c r="C8" s="326"/>
      <c r="D8" s="32"/>
      <c r="E8" s="31"/>
      <c r="F8" s="31"/>
      <c r="G8" s="30"/>
    </row>
    <row r="9" spans="1:8" ht="27.95" customHeight="1">
      <c r="A9" s="313" t="s">
        <v>12</v>
      </c>
      <c r="B9" s="276"/>
      <c r="C9" s="314"/>
      <c r="D9" s="9"/>
      <c r="E9" s="64"/>
      <c r="F9" s="64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66" t="s">
        <v>183</v>
      </c>
      <c r="C11" s="66">
        <v>4</v>
      </c>
      <c r="D11" s="318"/>
      <c r="E11" s="15"/>
      <c r="F11" s="63"/>
      <c r="G11" s="13"/>
    </row>
    <row r="12" spans="1:8" ht="18" customHeight="1">
      <c r="A12" s="316"/>
      <c r="B12" s="66" t="s">
        <v>184</v>
      </c>
      <c r="C12" s="66">
        <v>3</v>
      </c>
      <c r="D12" s="318"/>
      <c r="E12" s="15"/>
      <c r="F12" s="63"/>
      <c r="G12" s="13"/>
    </row>
    <row r="13" spans="1:8" ht="17.100000000000001" customHeight="1">
      <c r="A13" s="316"/>
      <c r="B13" s="18" t="s">
        <v>185</v>
      </c>
      <c r="C13" s="66">
        <v>4</v>
      </c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7.100000000000001" customHeight="1">
      <c r="A16" s="277" t="s">
        <v>22</v>
      </c>
      <c r="B16" s="35">
        <v>0.5</v>
      </c>
      <c r="C16" s="66" t="s">
        <v>179</v>
      </c>
      <c r="D16" s="63">
        <v>2</v>
      </c>
      <c r="E16" s="309"/>
      <c r="F16" s="310"/>
      <c r="G16" s="311"/>
    </row>
    <row r="17" spans="1:7" ht="18.95" customHeight="1">
      <c r="A17" s="278"/>
      <c r="B17" s="35">
        <v>0.5</v>
      </c>
      <c r="C17" s="63" t="s">
        <v>166</v>
      </c>
      <c r="D17" s="63">
        <v>2</v>
      </c>
      <c r="E17" s="309"/>
      <c r="F17" s="310"/>
      <c r="G17" s="311"/>
    </row>
    <row r="18" spans="1:7" ht="18.95" customHeight="1">
      <c r="A18" s="278"/>
      <c r="B18" s="63"/>
      <c r="C18" s="63"/>
      <c r="D18" s="63"/>
      <c r="E18" s="309"/>
      <c r="F18" s="310"/>
      <c r="G18" s="311"/>
    </row>
    <row r="19" spans="1:7" ht="18.95" customHeight="1">
      <c r="A19" s="278"/>
      <c r="B19" s="63"/>
      <c r="C19" s="63"/>
      <c r="D19" s="63"/>
      <c r="E19" s="309"/>
      <c r="F19" s="310"/>
      <c r="G19" s="311"/>
    </row>
    <row r="20" spans="1:7" ht="18.95" customHeight="1">
      <c r="A20" s="279"/>
      <c r="B20" s="63"/>
      <c r="C20" s="63"/>
      <c r="D20" s="63"/>
      <c r="E20" s="309"/>
      <c r="F20" s="310"/>
      <c r="G20" s="311"/>
    </row>
    <row r="21" spans="1:7" ht="20.100000000000001" customHeight="1">
      <c r="A21" s="297" t="s">
        <v>23</v>
      </c>
      <c r="B21" s="35">
        <v>0.27083333333333331</v>
      </c>
      <c r="C21" s="63" t="s">
        <v>167</v>
      </c>
      <c r="D21" s="63">
        <v>6</v>
      </c>
      <c r="E21" s="312"/>
      <c r="F21" s="312"/>
      <c r="G21" s="312"/>
    </row>
    <row r="22" spans="1:7" ht="21" customHeight="1">
      <c r="A22" s="297"/>
      <c r="B22" s="35">
        <v>0.27083333333333331</v>
      </c>
      <c r="C22" s="63" t="s">
        <v>168</v>
      </c>
      <c r="D22" s="63">
        <v>3</v>
      </c>
      <c r="E22" s="312"/>
      <c r="F22" s="312"/>
      <c r="G22" s="312"/>
    </row>
    <row r="23" spans="1:7" ht="18.95" customHeight="1">
      <c r="A23" s="297"/>
      <c r="B23" s="35">
        <v>0.29166666666666669</v>
      </c>
      <c r="C23" s="63" t="s">
        <v>169</v>
      </c>
      <c r="D23" s="63">
        <v>3</v>
      </c>
      <c r="E23" s="312"/>
      <c r="F23" s="312"/>
      <c r="G23" s="312"/>
    </row>
    <row r="24" spans="1:7" ht="18.95" customHeight="1">
      <c r="A24" s="297"/>
      <c r="B24" s="35">
        <v>0.3125</v>
      </c>
      <c r="C24" s="63" t="s">
        <v>170</v>
      </c>
      <c r="D24" s="63">
        <v>4</v>
      </c>
      <c r="E24" s="312"/>
      <c r="F24" s="312"/>
      <c r="G24" s="312"/>
    </row>
    <row r="25" spans="1:7" ht="21.95" customHeight="1">
      <c r="A25" s="297"/>
      <c r="B25" s="35">
        <v>0.3611111111111111</v>
      </c>
      <c r="C25" s="63" t="s">
        <v>171</v>
      </c>
      <c r="D25" s="63">
        <v>2</v>
      </c>
      <c r="E25" s="312"/>
      <c r="F25" s="312"/>
      <c r="G25" s="312"/>
    </row>
    <row r="26" spans="1:7" ht="26.1" customHeight="1">
      <c r="A26" s="276" t="s">
        <v>24</v>
      </c>
      <c r="B26" s="276"/>
      <c r="C26" s="276"/>
      <c r="D26" s="276"/>
      <c r="E26" s="276"/>
      <c r="F26" s="276"/>
      <c r="G26" s="276"/>
    </row>
    <row r="27" spans="1:7" ht="18.95" customHeight="1">
      <c r="A27" s="297" t="s">
        <v>25</v>
      </c>
      <c r="B27" s="280" t="s">
        <v>172</v>
      </c>
      <c r="C27" s="282"/>
      <c r="D27" s="297" t="s">
        <v>26</v>
      </c>
      <c r="E27" s="363" t="s">
        <v>186</v>
      </c>
      <c r="F27" s="393"/>
      <c r="G27" s="394"/>
    </row>
    <row r="28" spans="1:7" ht="18" customHeight="1">
      <c r="A28" s="297"/>
      <c r="B28" s="298" t="s">
        <v>173</v>
      </c>
      <c r="C28" s="299"/>
      <c r="D28" s="297"/>
      <c r="E28" s="395"/>
      <c r="F28" s="396"/>
      <c r="G28" s="397"/>
    </row>
    <row r="29" spans="1:7" ht="18" customHeight="1">
      <c r="A29" s="297"/>
      <c r="B29" s="298" t="s">
        <v>174</v>
      </c>
      <c r="C29" s="299"/>
      <c r="D29" s="297"/>
      <c r="E29" s="395"/>
      <c r="F29" s="396"/>
      <c r="G29" s="397"/>
    </row>
    <row r="30" spans="1:7" ht="18" customHeight="1">
      <c r="A30" s="297"/>
      <c r="B30" s="298"/>
      <c r="C30" s="299"/>
      <c r="D30" s="297"/>
      <c r="E30" s="395"/>
      <c r="F30" s="396"/>
      <c r="G30" s="397"/>
    </row>
    <row r="31" spans="1:7" ht="18.95" customHeight="1">
      <c r="A31" s="297"/>
      <c r="B31" s="300"/>
      <c r="C31" s="301"/>
      <c r="D31" s="297"/>
      <c r="E31" s="398"/>
      <c r="F31" s="399"/>
      <c r="G31" s="400"/>
    </row>
    <row r="32" spans="1:7" ht="24" customHeight="1">
      <c r="A32" s="276" t="s">
        <v>27</v>
      </c>
      <c r="B32" s="295"/>
      <c r="C32" s="295"/>
      <c r="D32" s="295"/>
      <c r="E32" s="295"/>
      <c r="F32" s="295"/>
      <c r="G32" s="295"/>
    </row>
    <row r="33" spans="1:7" ht="20.100000000000001" customHeight="1">
      <c r="A33" s="277" t="s">
        <v>25</v>
      </c>
      <c r="B33" s="280"/>
      <c r="C33" s="282"/>
      <c r="D33" s="277" t="s">
        <v>26</v>
      </c>
      <c r="E33" s="289"/>
      <c r="F33" s="340"/>
      <c r="G33" s="290"/>
    </row>
    <row r="34" spans="1:7" ht="20.100000000000001" customHeight="1">
      <c r="A34" s="279"/>
      <c r="B34" s="286"/>
      <c r="C34" s="288"/>
      <c r="D34" s="279"/>
      <c r="E34" s="293"/>
      <c r="F34" s="296"/>
      <c r="G34" s="294"/>
    </row>
    <row r="35" spans="1:7" ht="27" customHeight="1">
      <c r="A35" s="276" t="s">
        <v>28</v>
      </c>
      <c r="B35" s="276"/>
      <c r="C35" s="276"/>
      <c r="D35" s="276"/>
      <c r="E35" s="276"/>
      <c r="F35" s="276"/>
      <c r="G35" s="276"/>
    </row>
    <row r="36" spans="1:7" ht="20.100000000000001" customHeight="1">
      <c r="A36" s="277" t="s">
        <v>25</v>
      </c>
      <c r="B36" s="280" t="s">
        <v>175</v>
      </c>
      <c r="C36" s="281"/>
      <c r="D36" s="282"/>
      <c r="E36" s="277" t="s">
        <v>26</v>
      </c>
      <c r="F36" s="401" t="s">
        <v>182</v>
      </c>
      <c r="G36" s="402"/>
    </row>
    <row r="37" spans="1:7" ht="20.100000000000001" customHeight="1">
      <c r="A37" s="278"/>
      <c r="B37" s="283" t="s">
        <v>176</v>
      </c>
      <c r="C37" s="284"/>
      <c r="D37" s="285"/>
      <c r="E37" s="278"/>
      <c r="F37" s="403"/>
      <c r="G37" s="404"/>
    </row>
    <row r="38" spans="1:7" ht="20.100000000000001" customHeight="1">
      <c r="A38" s="278"/>
      <c r="B38" s="283" t="s">
        <v>177</v>
      </c>
      <c r="C38" s="284"/>
      <c r="D38" s="285"/>
      <c r="E38" s="278"/>
      <c r="F38" s="403"/>
      <c r="G38" s="404"/>
    </row>
    <row r="39" spans="1:7" ht="20.100000000000001" customHeight="1">
      <c r="A39" s="278"/>
      <c r="B39" s="283"/>
      <c r="C39" s="284"/>
      <c r="D39" s="285"/>
      <c r="E39" s="278"/>
      <c r="F39" s="403"/>
      <c r="G39" s="404"/>
    </row>
    <row r="40" spans="1:7" ht="20.100000000000001" customHeight="1">
      <c r="A40" s="278"/>
      <c r="B40" s="283"/>
      <c r="C40" s="284"/>
      <c r="D40" s="285"/>
      <c r="E40" s="278"/>
      <c r="F40" s="403"/>
      <c r="G40" s="404"/>
    </row>
    <row r="41" spans="1:7" ht="20.100000000000001" customHeight="1">
      <c r="A41" s="279"/>
      <c r="B41" s="286"/>
      <c r="C41" s="287"/>
      <c r="D41" s="288"/>
      <c r="E41" s="279"/>
      <c r="F41" s="405"/>
      <c r="G41" s="406"/>
    </row>
    <row r="42" spans="1:7" ht="24" customHeight="1">
      <c r="A42" s="259" t="s">
        <v>29</v>
      </c>
      <c r="B42" s="260"/>
      <c r="C42" s="21" t="s">
        <v>30</v>
      </c>
      <c r="D42" s="22">
        <f>B44+E44</f>
        <v>0</v>
      </c>
      <c r="E42" s="23"/>
      <c r="F42" s="23"/>
      <c r="G42" s="23"/>
    </row>
    <row r="43" spans="1:7" ht="27" customHeight="1">
      <c r="A43" s="261" t="s">
        <v>25</v>
      </c>
      <c r="B43" s="24" t="s">
        <v>31</v>
      </c>
      <c r="C43" s="24" t="s">
        <v>32</v>
      </c>
      <c r="D43" s="264" t="s">
        <v>26</v>
      </c>
      <c r="E43" s="24" t="s">
        <v>31</v>
      </c>
      <c r="F43" s="267" t="s">
        <v>32</v>
      </c>
      <c r="G43" s="268"/>
    </row>
    <row r="44" spans="1:7" ht="15.95" customHeight="1">
      <c r="A44" s="262"/>
      <c r="B44" s="269"/>
      <c r="C44" s="269"/>
      <c r="D44" s="265"/>
      <c r="E44" s="269"/>
      <c r="F44" s="272"/>
      <c r="G44" s="273"/>
    </row>
    <row r="45" spans="1:7" ht="20.100000000000001" customHeight="1">
      <c r="A45" s="262"/>
      <c r="B45" s="270"/>
      <c r="C45" s="270"/>
      <c r="D45" s="265"/>
      <c r="E45" s="270"/>
      <c r="F45" s="378"/>
      <c r="G45" s="379"/>
    </row>
    <row r="46" spans="1:7" ht="18" customHeight="1">
      <c r="A46" s="263"/>
      <c r="B46" s="271"/>
      <c r="C46" s="271"/>
      <c r="D46" s="266"/>
      <c r="E46" s="271"/>
      <c r="F46" s="380"/>
      <c r="G46" s="381"/>
    </row>
    <row r="47" spans="1:7" ht="24" customHeight="1">
      <c r="A47" s="255" t="s">
        <v>33</v>
      </c>
      <c r="B47" s="255"/>
      <c r="C47" s="255"/>
      <c r="D47" s="255"/>
      <c r="E47" s="255"/>
      <c r="F47" s="255"/>
      <c r="G47" s="255"/>
    </row>
    <row r="48" spans="1:7" ht="54.95" customHeight="1">
      <c r="A48" s="256"/>
      <c r="B48" s="257"/>
      <c r="C48" s="257"/>
      <c r="D48" s="257"/>
      <c r="E48" s="257"/>
      <c r="F48" s="257"/>
      <c r="G48" s="258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1">
    <mergeCell ref="A35:G35"/>
    <mergeCell ref="A36:A41"/>
    <mergeCell ref="B36:D36"/>
    <mergeCell ref="E36:E41"/>
    <mergeCell ref="F36:G41"/>
    <mergeCell ref="B37:D37"/>
    <mergeCell ref="B38:D38"/>
    <mergeCell ref="B39:D39"/>
    <mergeCell ref="B40:D40"/>
    <mergeCell ref="B41:D41"/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  <mergeCell ref="A32:G32"/>
    <mergeCell ref="A33:A34"/>
    <mergeCell ref="B33:C33"/>
    <mergeCell ref="D33:D34"/>
    <mergeCell ref="E33:G34"/>
    <mergeCell ref="B34:C34"/>
    <mergeCell ref="A26:G26"/>
    <mergeCell ref="A27:A31"/>
    <mergeCell ref="B27:C27"/>
    <mergeCell ref="D27:D31"/>
    <mergeCell ref="E27:G31"/>
    <mergeCell ref="B28:C28"/>
    <mergeCell ref="B29:C29"/>
    <mergeCell ref="B30:C30"/>
    <mergeCell ref="B31:C31"/>
    <mergeCell ref="E20:G20"/>
    <mergeCell ref="A21:A25"/>
    <mergeCell ref="E21:G21"/>
    <mergeCell ref="E22:G22"/>
    <mergeCell ref="E23:G23"/>
    <mergeCell ref="E24:G24"/>
    <mergeCell ref="E25:G25"/>
    <mergeCell ref="A16:A20"/>
    <mergeCell ref="E16:G16"/>
    <mergeCell ref="E17:G17"/>
    <mergeCell ref="E18:G18"/>
    <mergeCell ref="E19:G19"/>
    <mergeCell ref="A9:C9"/>
    <mergeCell ref="A10:A13"/>
    <mergeCell ref="D10:D13"/>
    <mergeCell ref="A14:G14"/>
    <mergeCell ref="E15:G15"/>
    <mergeCell ref="B7:C7"/>
    <mergeCell ref="B8:C8"/>
    <mergeCell ref="A1:G1"/>
    <mergeCell ref="B2:C2"/>
    <mergeCell ref="A3:C3"/>
    <mergeCell ref="D3:D6"/>
    <mergeCell ref="B4:C4"/>
    <mergeCell ref="B5:C5"/>
    <mergeCell ref="B6:C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zoomScaleNormal="100" zoomScalePageLayoutView="150" workbookViewId="0">
      <selection activeCell="E4" sqref="E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67" t="s">
        <v>1</v>
      </c>
      <c r="B2" s="328" t="s">
        <v>187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67" t="s">
        <v>6</v>
      </c>
      <c r="F3" s="4" t="s">
        <v>7</v>
      </c>
      <c r="G3" s="67" t="s">
        <v>8</v>
      </c>
      <c r="H3" s="5"/>
    </row>
    <row r="4" spans="1:8" ht="18.95" customHeight="1">
      <c r="A4" s="67" t="s">
        <v>9</v>
      </c>
      <c r="B4" s="332">
        <v>203400</v>
      </c>
      <c r="C4" s="333"/>
      <c r="D4" s="331"/>
      <c r="E4" s="6" t="s">
        <v>37</v>
      </c>
      <c r="F4" s="7">
        <v>10</v>
      </c>
      <c r="G4" s="42" t="s">
        <v>231</v>
      </c>
    </row>
    <row r="5" spans="1:8" ht="23.1" customHeight="1">
      <c r="A5" s="67" t="s">
        <v>10</v>
      </c>
      <c r="B5" s="325">
        <f>B6-B4</f>
        <v>401500</v>
      </c>
      <c r="C5" s="326"/>
      <c r="D5" s="331"/>
      <c r="E5" s="6" t="s">
        <v>38</v>
      </c>
      <c r="F5" s="7">
        <v>10</v>
      </c>
      <c r="G5" s="42" t="s">
        <v>136</v>
      </c>
    </row>
    <row r="6" spans="1:8" ht="21.95" customHeight="1">
      <c r="A6" s="67" t="s">
        <v>11</v>
      </c>
      <c r="B6" s="325">
        <v>604900</v>
      </c>
      <c r="C6" s="326"/>
      <c r="D6" s="331"/>
      <c r="E6" s="6" t="s">
        <v>39</v>
      </c>
      <c r="F6" s="7">
        <v>25</v>
      </c>
      <c r="G6" s="42" t="s">
        <v>232</v>
      </c>
    </row>
    <row r="7" spans="1:8" ht="20.25" customHeight="1">
      <c r="A7" s="34" t="s">
        <v>41</v>
      </c>
      <c r="B7" s="352">
        <f>'0806'!B7:C7+'0807'!B6:C6</f>
        <v>15302550</v>
      </c>
      <c r="C7" s="353"/>
      <c r="D7" s="32"/>
      <c r="E7" s="33"/>
      <c r="F7" s="31"/>
      <c r="G7" s="30"/>
    </row>
    <row r="8" spans="1:8" ht="25.5" customHeight="1">
      <c r="A8" s="77" t="s">
        <v>40</v>
      </c>
      <c r="B8" s="325">
        <v>75000000</v>
      </c>
      <c r="C8" s="326"/>
      <c r="D8" s="32"/>
      <c r="E8" s="31"/>
      <c r="F8" s="31"/>
      <c r="G8" s="30"/>
    </row>
    <row r="9" spans="1:8" ht="27.95" customHeight="1">
      <c r="A9" s="313" t="s">
        <v>12</v>
      </c>
      <c r="B9" s="276"/>
      <c r="C9" s="314"/>
      <c r="D9" s="70"/>
      <c r="E9" s="69"/>
      <c r="F9" s="69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14"/>
      <c r="C11" s="14"/>
      <c r="D11" s="318"/>
      <c r="E11" s="15"/>
      <c r="F11" s="68"/>
      <c r="G11" s="13"/>
    </row>
    <row r="12" spans="1:8" ht="18" customHeight="1">
      <c r="A12" s="316"/>
      <c r="B12" s="14"/>
      <c r="C12" s="14"/>
      <c r="D12" s="318"/>
      <c r="E12" s="15"/>
      <c r="F12" s="68"/>
      <c r="G12" s="13"/>
    </row>
    <row r="13" spans="1:8" ht="17.100000000000001" customHeight="1">
      <c r="A13" s="316"/>
      <c r="B13" s="16"/>
      <c r="C13" s="16"/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7.100000000000001" customHeight="1">
      <c r="A16" s="277" t="s">
        <v>22</v>
      </c>
      <c r="B16" s="35">
        <v>6.25E-2</v>
      </c>
      <c r="C16" s="68" t="s">
        <v>188</v>
      </c>
      <c r="D16" s="68">
        <v>2</v>
      </c>
      <c r="E16" s="309"/>
      <c r="F16" s="310"/>
      <c r="G16" s="311"/>
    </row>
    <row r="17" spans="1:7" ht="18.95" customHeight="1">
      <c r="A17" s="278"/>
      <c r="B17" s="68"/>
      <c r="C17" s="68"/>
      <c r="D17" s="68"/>
      <c r="E17" s="309"/>
      <c r="F17" s="310"/>
      <c r="G17" s="311"/>
    </row>
    <row r="18" spans="1:7" ht="18.95" customHeight="1">
      <c r="A18" s="278"/>
      <c r="B18" s="68"/>
      <c r="C18" s="68"/>
      <c r="D18" s="68"/>
      <c r="E18" s="309"/>
      <c r="F18" s="310"/>
      <c r="G18" s="311"/>
    </row>
    <row r="19" spans="1:7" ht="18.95" customHeight="1">
      <c r="A19" s="278"/>
      <c r="B19" s="68"/>
      <c r="C19" s="68"/>
      <c r="D19" s="68"/>
      <c r="E19" s="309"/>
      <c r="F19" s="310"/>
      <c r="G19" s="311"/>
    </row>
    <row r="20" spans="1:7" ht="18.95" customHeight="1">
      <c r="A20" s="279"/>
      <c r="B20" s="68"/>
      <c r="C20" s="68"/>
      <c r="D20" s="68"/>
      <c r="E20" s="309"/>
      <c r="F20" s="310"/>
      <c r="G20" s="311"/>
    </row>
    <row r="21" spans="1:7" ht="20.100000000000001" customHeight="1">
      <c r="A21" s="297" t="s">
        <v>23</v>
      </c>
      <c r="B21" s="68"/>
      <c r="C21" s="68"/>
      <c r="D21" s="68"/>
      <c r="E21" s="312"/>
      <c r="F21" s="312"/>
      <c r="G21" s="312"/>
    </row>
    <row r="22" spans="1:7" ht="21" customHeight="1">
      <c r="A22" s="297"/>
      <c r="B22" s="68"/>
      <c r="C22" s="68"/>
      <c r="D22" s="68"/>
      <c r="E22" s="312"/>
      <c r="F22" s="312"/>
      <c r="G22" s="312"/>
    </row>
    <row r="23" spans="1:7" ht="18.95" customHeight="1">
      <c r="A23" s="297"/>
      <c r="B23" s="68"/>
      <c r="C23" s="68"/>
      <c r="D23" s="68"/>
      <c r="E23" s="312"/>
      <c r="F23" s="312"/>
      <c r="G23" s="312"/>
    </row>
    <row r="24" spans="1:7" ht="18.95" customHeight="1">
      <c r="A24" s="297"/>
      <c r="B24" s="68"/>
      <c r="C24" s="68"/>
      <c r="D24" s="68"/>
      <c r="E24" s="312"/>
      <c r="F24" s="312"/>
      <c r="G24" s="312"/>
    </row>
    <row r="25" spans="1:7" ht="21.95" customHeight="1">
      <c r="A25" s="297"/>
      <c r="B25" s="68"/>
      <c r="C25" s="68"/>
      <c r="D25" s="68"/>
      <c r="E25" s="312"/>
      <c r="F25" s="312"/>
      <c r="G25" s="312"/>
    </row>
    <row r="26" spans="1:7" ht="26.1" customHeight="1">
      <c r="A26" s="276" t="s">
        <v>24</v>
      </c>
      <c r="B26" s="276"/>
      <c r="C26" s="276"/>
      <c r="D26" s="276"/>
      <c r="E26" s="276"/>
      <c r="F26" s="276"/>
      <c r="G26" s="276"/>
    </row>
    <row r="27" spans="1:7" ht="18.95" customHeight="1">
      <c r="A27" s="297" t="s">
        <v>25</v>
      </c>
      <c r="B27" s="280" t="s">
        <v>189</v>
      </c>
      <c r="C27" s="282"/>
      <c r="D27" s="297" t="s">
        <v>26</v>
      </c>
      <c r="E27" s="401" t="s">
        <v>212</v>
      </c>
      <c r="F27" s="407"/>
      <c r="G27" s="402"/>
    </row>
    <row r="28" spans="1:7" ht="18" customHeight="1">
      <c r="A28" s="297"/>
      <c r="B28" s="298" t="s">
        <v>190</v>
      </c>
      <c r="C28" s="299"/>
      <c r="D28" s="297"/>
      <c r="E28" s="403"/>
      <c r="F28" s="408"/>
      <c r="G28" s="404"/>
    </row>
    <row r="29" spans="1:7" ht="18" customHeight="1">
      <c r="A29" s="297"/>
      <c r="B29" s="298" t="s">
        <v>191</v>
      </c>
      <c r="C29" s="299"/>
      <c r="D29" s="297"/>
      <c r="E29" s="403"/>
      <c r="F29" s="408"/>
      <c r="G29" s="404"/>
    </row>
    <row r="30" spans="1:7" ht="18" customHeight="1">
      <c r="A30" s="297"/>
      <c r="B30" s="298"/>
      <c r="C30" s="299"/>
      <c r="D30" s="297"/>
      <c r="E30" s="403"/>
      <c r="F30" s="408"/>
      <c r="G30" s="404"/>
    </row>
    <row r="31" spans="1:7" ht="18.95" customHeight="1">
      <c r="A31" s="297"/>
      <c r="B31" s="300"/>
      <c r="C31" s="301"/>
      <c r="D31" s="297"/>
      <c r="E31" s="405"/>
      <c r="F31" s="409"/>
      <c r="G31" s="406"/>
    </row>
    <row r="32" spans="1:7" ht="24" customHeight="1">
      <c r="A32" s="276" t="s">
        <v>27</v>
      </c>
      <c r="B32" s="295"/>
      <c r="C32" s="295"/>
      <c r="D32" s="295"/>
      <c r="E32" s="295"/>
      <c r="F32" s="295"/>
      <c r="G32" s="295"/>
    </row>
    <row r="33" spans="1:7" ht="20.100000000000001" customHeight="1">
      <c r="A33" s="277" t="s">
        <v>25</v>
      </c>
      <c r="B33" s="280"/>
      <c r="C33" s="282"/>
      <c r="D33" s="277" t="s">
        <v>26</v>
      </c>
      <c r="E33" s="289"/>
      <c r="F33" s="340"/>
      <c r="G33" s="290"/>
    </row>
    <row r="34" spans="1:7" ht="20.100000000000001" customHeight="1">
      <c r="A34" s="279"/>
      <c r="B34" s="286"/>
      <c r="C34" s="288"/>
      <c r="D34" s="279"/>
      <c r="E34" s="293"/>
      <c r="F34" s="296"/>
      <c r="G34" s="294"/>
    </row>
    <row r="35" spans="1:7" ht="27" customHeight="1">
      <c r="A35" s="276" t="s">
        <v>28</v>
      </c>
      <c r="B35" s="276"/>
      <c r="C35" s="276"/>
      <c r="D35" s="276"/>
      <c r="E35" s="276"/>
      <c r="F35" s="276"/>
      <c r="G35" s="276"/>
    </row>
    <row r="36" spans="1:7" ht="20.100000000000001" customHeight="1">
      <c r="A36" s="277" t="s">
        <v>25</v>
      </c>
      <c r="B36" s="280" t="s">
        <v>192</v>
      </c>
      <c r="C36" s="281"/>
      <c r="D36" s="282"/>
      <c r="E36" s="277" t="s">
        <v>26</v>
      </c>
      <c r="F36" s="289"/>
      <c r="G36" s="290"/>
    </row>
    <row r="37" spans="1:7" ht="20.100000000000001" customHeight="1">
      <c r="A37" s="278"/>
      <c r="B37" s="283"/>
      <c r="C37" s="284"/>
      <c r="D37" s="285"/>
      <c r="E37" s="278"/>
      <c r="F37" s="291"/>
      <c r="G37" s="292"/>
    </row>
    <row r="38" spans="1:7" ht="20.100000000000001" customHeight="1">
      <c r="A38" s="278"/>
      <c r="B38" s="283"/>
      <c r="C38" s="284"/>
      <c r="D38" s="285"/>
      <c r="E38" s="278"/>
      <c r="F38" s="291"/>
      <c r="G38" s="292"/>
    </row>
    <row r="39" spans="1:7" ht="20.100000000000001" customHeight="1">
      <c r="A39" s="278"/>
      <c r="B39" s="283"/>
      <c r="C39" s="284"/>
      <c r="D39" s="285"/>
      <c r="E39" s="278"/>
      <c r="F39" s="291"/>
      <c r="G39" s="292"/>
    </row>
    <row r="40" spans="1:7" ht="20.100000000000001" customHeight="1">
      <c r="A40" s="278"/>
      <c r="B40" s="283"/>
      <c r="C40" s="284"/>
      <c r="D40" s="285"/>
      <c r="E40" s="278"/>
      <c r="F40" s="291"/>
      <c r="G40" s="292"/>
    </row>
    <row r="41" spans="1:7" ht="20.100000000000001" customHeight="1">
      <c r="A41" s="279"/>
      <c r="B41" s="286"/>
      <c r="C41" s="287"/>
      <c r="D41" s="288"/>
      <c r="E41" s="279"/>
      <c r="F41" s="293"/>
      <c r="G41" s="294"/>
    </row>
    <row r="42" spans="1:7" ht="24" customHeight="1">
      <c r="A42" s="259" t="s">
        <v>29</v>
      </c>
      <c r="B42" s="260"/>
      <c r="C42" s="21" t="s">
        <v>30</v>
      </c>
      <c r="D42" s="22">
        <f>B44+E44</f>
        <v>0</v>
      </c>
      <c r="E42" s="23"/>
      <c r="F42" s="23"/>
      <c r="G42" s="23"/>
    </row>
    <row r="43" spans="1:7" ht="27" customHeight="1">
      <c r="A43" s="261" t="s">
        <v>25</v>
      </c>
      <c r="B43" s="24" t="s">
        <v>31</v>
      </c>
      <c r="C43" s="24" t="s">
        <v>32</v>
      </c>
      <c r="D43" s="264" t="s">
        <v>26</v>
      </c>
      <c r="E43" s="24" t="s">
        <v>31</v>
      </c>
      <c r="F43" s="267" t="s">
        <v>32</v>
      </c>
      <c r="G43" s="268"/>
    </row>
    <row r="44" spans="1:7" ht="15.95" customHeight="1">
      <c r="A44" s="262"/>
      <c r="B44" s="269"/>
      <c r="C44" s="269"/>
      <c r="D44" s="265"/>
      <c r="E44" s="269"/>
      <c r="F44" s="272"/>
      <c r="G44" s="273"/>
    </row>
    <row r="45" spans="1:7" ht="20.100000000000001" customHeight="1">
      <c r="A45" s="262"/>
      <c r="B45" s="270"/>
      <c r="C45" s="270"/>
      <c r="D45" s="265"/>
      <c r="E45" s="270"/>
      <c r="F45" s="378"/>
      <c r="G45" s="379"/>
    </row>
    <row r="46" spans="1:7" ht="18" customHeight="1">
      <c r="A46" s="263"/>
      <c r="B46" s="271"/>
      <c r="C46" s="271"/>
      <c r="D46" s="266"/>
      <c r="E46" s="271"/>
      <c r="F46" s="380"/>
      <c r="G46" s="381"/>
    </row>
    <row r="47" spans="1:7" ht="24" customHeight="1">
      <c r="A47" s="255" t="s">
        <v>33</v>
      </c>
      <c r="B47" s="255"/>
      <c r="C47" s="255"/>
      <c r="D47" s="255"/>
      <c r="E47" s="255"/>
      <c r="F47" s="255"/>
      <c r="G47" s="255"/>
    </row>
    <row r="48" spans="1:7" ht="54.95" customHeight="1">
      <c r="A48" s="256"/>
      <c r="B48" s="257"/>
      <c r="C48" s="257"/>
      <c r="D48" s="257"/>
      <c r="E48" s="257"/>
      <c r="F48" s="257"/>
      <c r="G48" s="258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1">
    <mergeCell ref="B7:C7"/>
    <mergeCell ref="B8:C8"/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  <mergeCell ref="A35:G35"/>
    <mergeCell ref="A36:A41"/>
    <mergeCell ref="B36:D36"/>
    <mergeCell ref="E36:E41"/>
    <mergeCell ref="F36:G41"/>
    <mergeCell ref="B37:D37"/>
    <mergeCell ref="B38:D38"/>
    <mergeCell ref="B39:D39"/>
    <mergeCell ref="B40:D40"/>
    <mergeCell ref="B41:D41"/>
    <mergeCell ref="A32:G32"/>
    <mergeCell ref="A33:A34"/>
    <mergeCell ref="B33:C33"/>
    <mergeCell ref="D33:D34"/>
    <mergeCell ref="E33:G34"/>
    <mergeCell ref="B34:C34"/>
    <mergeCell ref="A26:G26"/>
    <mergeCell ref="A27:A31"/>
    <mergeCell ref="B27:C27"/>
    <mergeCell ref="D27:D31"/>
    <mergeCell ref="E27:G31"/>
    <mergeCell ref="B28:C28"/>
    <mergeCell ref="B29:C29"/>
    <mergeCell ref="B30:C30"/>
    <mergeCell ref="B31:C31"/>
    <mergeCell ref="E20:G20"/>
    <mergeCell ref="A21:A25"/>
    <mergeCell ref="E21:G21"/>
    <mergeCell ref="E22:G22"/>
    <mergeCell ref="E23:G23"/>
    <mergeCell ref="E24:G24"/>
    <mergeCell ref="E25:G25"/>
    <mergeCell ref="A16:A20"/>
    <mergeCell ref="E16:G16"/>
    <mergeCell ref="E17:G17"/>
    <mergeCell ref="E18:G18"/>
    <mergeCell ref="E19:G19"/>
    <mergeCell ref="A9:C9"/>
    <mergeCell ref="A10:A13"/>
    <mergeCell ref="D10:D13"/>
    <mergeCell ref="A14:G14"/>
    <mergeCell ref="E15:G15"/>
    <mergeCell ref="A1:G1"/>
    <mergeCell ref="B2:C2"/>
    <mergeCell ref="A3:C3"/>
    <mergeCell ref="D3:D6"/>
    <mergeCell ref="B4:C4"/>
    <mergeCell ref="B5:C5"/>
    <mergeCell ref="B6:C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topLeftCell="A4" zoomScaleNormal="100" zoomScalePageLayoutView="150" workbookViewId="0">
      <selection activeCell="E4" sqref="E4:G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71" t="s">
        <v>1</v>
      </c>
      <c r="B2" s="328" t="s">
        <v>193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71" t="s">
        <v>6</v>
      </c>
      <c r="F3" s="4" t="s">
        <v>7</v>
      </c>
      <c r="G3" s="71" t="s">
        <v>8</v>
      </c>
      <c r="H3" s="5"/>
    </row>
    <row r="4" spans="1:8" ht="18.95" customHeight="1">
      <c r="A4" s="71" t="s">
        <v>9</v>
      </c>
      <c r="B4" s="332">
        <f>907000</f>
        <v>907000</v>
      </c>
      <c r="C4" s="333"/>
      <c r="D4" s="331"/>
      <c r="E4" s="6" t="s">
        <v>37</v>
      </c>
      <c r="F4" s="7">
        <v>10</v>
      </c>
      <c r="G4" s="42" t="s">
        <v>233</v>
      </c>
    </row>
    <row r="5" spans="1:8" ht="23.1" customHeight="1">
      <c r="A5" s="71" t="s">
        <v>10</v>
      </c>
      <c r="B5" s="325">
        <f>B6-B4</f>
        <v>2441500</v>
      </c>
      <c r="C5" s="326"/>
      <c r="D5" s="331"/>
      <c r="E5" s="6" t="s">
        <v>38</v>
      </c>
      <c r="F5" s="7">
        <v>10</v>
      </c>
      <c r="G5" s="42" t="s">
        <v>136</v>
      </c>
    </row>
    <row r="6" spans="1:8" ht="21.95" customHeight="1">
      <c r="A6" s="71" t="s">
        <v>11</v>
      </c>
      <c r="B6" s="325">
        <v>3348500</v>
      </c>
      <c r="C6" s="326"/>
      <c r="D6" s="331"/>
      <c r="E6" s="6" t="s">
        <v>39</v>
      </c>
      <c r="F6" s="7">
        <v>25</v>
      </c>
      <c r="G6" s="42" t="s">
        <v>234</v>
      </c>
    </row>
    <row r="7" spans="1:8" ht="20.25" customHeight="1">
      <c r="A7" s="34" t="s">
        <v>41</v>
      </c>
      <c r="B7" s="352">
        <f>'0807'!B7:C7+'0808'!B6:C6</f>
        <v>18651050</v>
      </c>
      <c r="C7" s="353"/>
      <c r="D7" s="32"/>
      <c r="E7" s="33"/>
      <c r="F7" s="31"/>
      <c r="G7" s="30"/>
    </row>
    <row r="8" spans="1:8" ht="25.5" customHeight="1">
      <c r="A8" s="77" t="s">
        <v>40</v>
      </c>
      <c r="B8" s="325">
        <v>75000000</v>
      </c>
      <c r="C8" s="326"/>
      <c r="D8" s="32"/>
      <c r="E8" s="31"/>
      <c r="F8" s="31"/>
      <c r="G8" s="30"/>
    </row>
    <row r="9" spans="1:8" ht="27.95" customHeight="1">
      <c r="A9" s="313" t="s">
        <v>12</v>
      </c>
      <c r="B9" s="276"/>
      <c r="C9" s="314"/>
      <c r="D9" s="74"/>
      <c r="E9" s="73"/>
      <c r="F9" s="73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91"/>
      <c r="C11" s="91"/>
      <c r="D11" s="318"/>
      <c r="E11" s="15"/>
      <c r="F11" s="72"/>
      <c r="G11" s="13"/>
    </row>
    <row r="12" spans="1:8" ht="18" customHeight="1">
      <c r="A12" s="316"/>
      <c r="B12" s="91"/>
      <c r="C12" s="91"/>
      <c r="D12" s="318"/>
      <c r="E12" s="15"/>
      <c r="F12" s="72"/>
      <c r="G12" s="13"/>
    </row>
    <row r="13" spans="1:8" ht="17.100000000000001" customHeight="1">
      <c r="A13" s="316"/>
      <c r="B13" s="18"/>
      <c r="C13" s="18"/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7.100000000000001" customHeight="1">
      <c r="A16" s="277" t="s">
        <v>22</v>
      </c>
      <c r="B16" s="35" t="s">
        <v>194</v>
      </c>
      <c r="C16" s="78" t="s">
        <v>196</v>
      </c>
      <c r="D16" s="72">
        <v>3</v>
      </c>
      <c r="E16" s="309"/>
      <c r="F16" s="310"/>
      <c r="G16" s="311"/>
    </row>
    <row r="17" spans="1:7" ht="18.95" customHeight="1">
      <c r="A17" s="278"/>
      <c r="B17" s="78" t="s">
        <v>194</v>
      </c>
      <c r="C17" s="78" t="s">
        <v>197</v>
      </c>
      <c r="D17" s="72">
        <v>2</v>
      </c>
      <c r="E17" s="309"/>
      <c r="F17" s="310"/>
      <c r="G17" s="311"/>
    </row>
    <row r="18" spans="1:7" ht="18.95" customHeight="1">
      <c r="A18" s="278"/>
      <c r="B18" s="78" t="s">
        <v>195</v>
      </c>
      <c r="C18" s="78" t="s">
        <v>198</v>
      </c>
      <c r="D18" s="89" t="s">
        <v>199</v>
      </c>
      <c r="E18" s="309"/>
      <c r="F18" s="310"/>
      <c r="G18" s="311"/>
    </row>
    <row r="19" spans="1:7" ht="18.95" customHeight="1">
      <c r="A19" s="278"/>
      <c r="B19" s="72"/>
      <c r="C19" s="72"/>
      <c r="D19" s="72"/>
      <c r="E19" s="309"/>
      <c r="F19" s="310"/>
      <c r="G19" s="311"/>
    </row>
    <row r="20" spans="1:7" ht="18.95" customHeight="1">
      <c r="A20" s="279"/>
      <c r="B20" s="72"/>
      <c r="C20" s="72"/>
      <c r="D20" s="72"/>
      <c r="E20" s="309"/>
      <c r="F20" s="310"/>
      <c r="G20" s="311"/>
    </row>
    <row r="21" spans="1:7" ht="20.100000000000001" customHeight="1">
      <c r="A21" s="297" t="s">
        <v>23</v>
      </c>
      <c r="B21" s="78" t="s">
        <v>200</v>
      </c>
      <c r="C21" s="78" t="s">
        <v>204</v>
      </c>
      <c r="D21" s="72">
        <v>4</v>
      </c>
      <c r="E21" s="312"/>
      <c r="F21" s="312"/>
      <c r="G21" s="312"/>
    </row>
    <row r="22" spans="1:7" ht="21" customHeight="1">
      <c r="A22" s="297"/>
      <c r="B22" s="78" t="s">
        <v>201</v>
      </c>
      <c r="C22" s="78" t="s">
        <v>205</v>
      </c>
      <c r="D22" s="72">
        <v>2</v>
      </c>
      <c r="E22" s="312"/>
      <c r="F22" s="312"/>
      <c r="G22" s="312"/>
    </row>
    <row r="23" spans="1:7" ht="18.95" customHeight="1">
      <c r="A23" s="297"/>
      <c r="B23" s="78" t="s">
        <v>202</v>
      </c>
      <c r="C23" s="78" t="s">
        <v>206</v>
      </c>
      <c r="D23" s="72">
        <v>2</v>
      </c>
      <c r="E23" s="312"/>
      <c r="F23" s="312"/>
      <c r="G23" s="312"/>
    </row>
    <row r="24" spans="1:7" ht="18.95" customHeight="1">
      <c r="A24" s="297"/>
      <c r="B24" s="78" t="s">
        <v>203</v>
      </c>
      <c r="C24" s="78" t="s">
        <v>207</v>
      </c>
      <c r="D24" s="72">
        <v>18</v>
      </c>
      <c r="E24" s="312"/>
      <c r="F24" s="312"/>
      <c r="G24" s="312"/>
    </row>
    <row r="25" spans="1:7" ht="21.95" customHeight="1">
      <c r="A25" s="297"/>
      <c r="B25" s="78" t="s">
        <v>208</v>
      </c>
      <c r="C25" s="78" t="s">
        <v>209</v>
      </c>
      <c r="D25" s="72">
        <v>4</v>
      </c>
      <c r="E25" s="312"/>
      <c r="F25" s="312"/>
      <c r="G25" s="312"/>
    </row>
    <row r="26" spans="1:7" ht="26.1" customHeight="1">
      <c r="A26" s="276" t="s">
        <v>24</v>
      </c>
      <c r="B26" s="276"/>
      <c r="C26" s="276"/>
      <c r="D26" s="276"/>
      <c r="E26" s="276"/>
      <c r="F26" s="276"/>
      <c r="G26" s="276"/>
    </row>
    <row r="27" spans="1:7" ht="18.95" customHeight="1">
      <c r="A27" s="297" t="s">
        <v>25</v>
      </c>
      <c r="B27" s="280"/>
      <c r="C27" s="282"/>
      <c r="D27" s="297" t="s">
        <v>26</v>
      </c>
      <c r="E27" s="280"/>
      <c r="F27" s="281"/>
      <c r="G27" s="282"/>
    </row>
    <row r="28" spans="1:7" ht="18" customHeight="1">
      <c r="A28" s="297"/>
      <c r="B28" s="298"/>
      <c r="C28" s="299"/>
      <c r="D28" s="297"/>
      <c r="E28" s="283" t="s">
        <v>213</v>
      </c>
      <c r="F28" s="284"/>
      <c r="G28" s="285"/>
    </row>
    <row r="29" spans="1:7" ht="18" customHeight="1">
      <c r="A29" s="297"/>
      <c r="B29" s="298"/>
      <c r="C29" s="299"/>
      <c r="D29" s="297"/>
      <c r="E29" s="411" t="s">
        <v>214</v>
      </c>
      <c r="F29" s="284"/>
      <c r="G29" s="285"/>
    </row>
    <row r="30" spans="1:7" ht="18" customHeight="1">
      <c r="A30" s="297"/>
      <c r="B30" s="298"/>
      <c r="C30" s="299"/>
      <c r="D30" s="297"/>
      <c r="E30" s="291"/>
      <c r="F30" s="410"/>
      <c r="G30" s="292"/>
    </row>
    <row r="31" spans="1:7" ht="18.95" customHeight="1">
      <c r="A31" s="297"/>
      <c r="B31" s="300"/>
      <c r="C31" s="301"/>
      <c r="D31" s="297"/>
      <c r="E31" s="293"/>
      <c r="F31" s="296"/>
      <c r="G31" s="294"/>
    </row>
    <row r="32" spans="1:7" ht="24" customHeight="1">
      <c r="A32" s="276" t="s">
        <v>27</v>
      </c>
      <c r="B32" s="295"/>
      <c r="C32" s="295"/>
      <c r="D32" s="295"/>
      <c r="E32" s="295"/>
      <c r="F32" s="295"/>
      <c r="G32" s="295"/>
    </row>
    <row r="33" spans="1:7" ht="20.100000000000001" customHeight="1">
      <c r="A33" s="277" t="s">
        <v>25</v>
      </c>
      <c r="B33" s="280"/>
      <c r="C33" s="282"/>
      <c r="D33" s="277" t="s">
        <v>26</v>
      </c>
      <c r="E33" s="289"/>
      <c r="F33" s="340"/>
      <c r="G33" s="290"/>
    </row>
    <row r="34" spans="1:7" ht="20.100000000000001" customHeight="1">
      <c r="A34" s="279"/>
      <c r="B34" s="286"/>
      <c r="C34" s="288"/>
      <c r="D34" s="279"/>
      <c r="E34" s="293"/>
      <c r="F34" s="296"/>
      <c r="G34" s="294"/>
    </row>
    <row r="35" spans="1:7" ht="27" customHeight="1">
      <c r="A35" s="276" t="s">
        <v>28</v>
      </c>
      <c r="B35" s="276"/>
      <c r="C35" s="276"/>
      <c r="D35" s="276"/>
      <c r="E35" s="276"/>
      <c r="F35" s="276"/>
      <c r="G35" s="276"/>
    </row>
    <row r="36" spans="1:7" ht="20.100000000000001" customHeight="1">
      <c r="A36" s="277" t="s">
        <v>25</v>
      </c>
      <c r="B36" s="280" t="s">
        <v>210</v>
      </c>
      <c r="C36" s="281"/>
      <c r="D36" s="282"/>
      <c r="E36" s="277" t="s">
        <v>26</v>
      </c>
      <c r="F36" s="280" t="s">
        <v>215</v>
      </c>
      <c r="G36" s="282"/>
    </row>
    <row r="37" spans="1:7" ht="20.100000000000001" customHeight="1">
      <c r="A37" s="278"/>
      <c r="B37" s="283" t="s">
        <v>211</v>
      </c>
      <c r="C37" s="284"/>
      <c r="D37" s="285"/>
      <c r="E37" s="278"/>
      <c r="F37" s="75" t="s">
        <v>216</v>
      </c>
      <c r="G37" s="76"/>
    </row>
    <row r="38" spans="1:7" ht="20.100000000000001" customHeight="1">
      <c r="A38" s="278"/>
      <c r="B38" s="283"/>
      <c r="C38" s="284"/>
      <c r="D38" s="285"/>
      <c r="E38" s="278"/>
      <c r="F38" s="81"/>
      <c r="G38" s="82"/>
    </row>
    <row r="39" spans="1:7" ht="20.100000000000001" customHeight="1">
      <c r="A39" s="278"/>
      <c r="B39" s="283"/>
      <c r="C39" s="284"/>
      <c r="D39" s="285"/>
      <c r="E39" s="278"/>
      <c r="F39" s="81"/>
      <c r="G39" s="82"/>
    </row>
    <row r="40" spans="1:7" ht="20.100000000000001" customHeight="1">
      <c r="A40" s="278"/>
      <c r="B40" s="283"/>
      <c r="C40" s="284"/>
      <c r="D40" s="285"/>
      <c r="E40" s="278"/>
      <c r="F40" s="81"/>
      <c r="G40" s="82"/>
    </row>
    <row r="41" spans="1:7" ht="20.100000000000001" customHeight="1">
      <c r="A41" s="279"/>
      <c r="B41" s="286"/>
      <c r="C41" s="287"/>
      <c r="D41" s="288"/>
      <c r="E41" s="279"/>
      <c r="F41" s="79"/>
      <c r="G41" s="80"/>
    </row>
    <row r="42" spans="1:7" ht="24" customHeight="1">
      <c r="A42" s="259" t="s">
        <v>29</v>
      </c>
      <c r="B42" s="260"/>
      <c r="C42" s="21" t="s">
        <v>30</v>
      </c>
      <c r="D42" s="22">
        <f>B44+E44</f>
        <v>0</v>
      </c>
      <c r="E42" s="23"/>
      <c r="F42" s="23"/>
      <c r="G42" s="23"/>
    </row>
    <row r="43" spans="1:7" ht="27" customHeight="1">
      <c r="A43" s="261" t="s">
        <v>25</v>
      </c>
      <c r="B43" s="24" t="s">
        <v>31</v>
      </c>
      <c r="C43" s="24" t="s">
        <v>32</v>
      </c>
      <c r="D43" s="264" t="s">
        <v>26</v>
      </c>
      <c r="E43" s="24" t="s">
        <v>31</v>
      </c>
      <c r="F43" s="267" t="s">
        <v>32</v>
      </c>
      <c r="G43" s="268"/>
    </row>
    <row r="44" spans="1:7" ht="15.95" customHeight="1">
      <c r="A44" s="262"/>
      <c r="B44" s="269"/>
      <c r="C44" s="269"/>
      <c r="D44" s="265"/>
      <c r="E44" s="269"/>
      <c r="F44" s="272"/>
      <c r="G44" s="273"/>
    </row>
    <row r="45" spans="1:7" ht="20.100000000000001" customHeight="1">
      <c r="A45" s="262"/>
      <c r="B45" s="270"/>
      <c r="C45" s="270"/>
      <c r="D45" s="265"/>
      <c r="E45" s="270"/>
      <c r="F45" s="378"/>
      <c r="G45" s="379"/>
    </row>
    <row r="46" spans="1:7" ht="18" customHeight="1">
      <c r="A46" s="263"/>
      <c r="B46" s="271"/>
      <c r="C46" s="271"/>
      <c r="D46" s="266"/>
      <c r="E46" s="271"/>
      <c r="F46" s="380"/>
      <c r="G46" s="381"/>
    </row>
    <row r="47" spans="1:7" ht="24" customHeight="1">
      <c r="A47" s="255" t="s">
        <v>33</v>
      </c>
      <c r="B47" s="255"/>
      <c r="C47" s="255"/>
      <c r="D47" s="255"/>
      <c r="E47" s="255"/>
      <c r="F47" s="255"/>
      <c r="G47" s="255"/>
    </row>
    <row r="48" spans="1:7" ht="54.95" customHeight="1">
      <c r="A48" s="256"/>
      <c r="B48" s="257"/>
      <c r="C48" s="257"/>
      <c r="D48" s="257"/>
      <c r="E48" s="257"/>
      <c r="F48" s="257"/>
      <c r="G48" s="258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5">
    <mergeCell ref="B7:C7"/>
    <mergeCell ref="B8:C8"/>
    <mergeCell ref="E27:G27"/>
    <mergeCell ref="E28:G28"/>
    <mergeCell ref="E29:G29"/>
    <mergeCell ref="A9:C9"/>
    <mergeCell ref="A10:A13"/>
    <mergeCell ref="D10:D13"/>
    <mergeCell ref="A14:G14"/>
    <mergeCell ref="E15:G15"/>
    <mergeCell ref="E20:G20"/>
    <mergeCell ref="A21:A25"/>
    <mergeCell ref="E21:G21"/>
    <mergeCell ref="E22:G22"/>
    <mergeCell ref="E23:G23"/>
    <mergeCell ref="E24:G24"/>
    <mergeCell ref="A1:G1"/>
    <mergeCell ref="B2:C2"/>
    <mergeCell ref="A3:C3"/>
    <mergeCell ref="D3:D6"/>
    <mergeCell ref="B4:C4"/>
    <mergeCell ref="B5:C5"/>
    <mergeCell ref="B6:C6"/>
    <mergeCell ref="E25:G25"/>
    <mergeCell ref="A16:A20"/>
    <mergeCell ref="E16:G16"/>
    <mergeCell ref="E17:G17"/>
    <mergeCell ref="E18:G18"/>
    <mergeCell ref="E19:G19"/>
    <mergeCell ref="A26:G26"/>
    <mergeCell ref="A27:A31"/>
    <mergeCell ref="B27:C27"/>
    <mergeCell ref="D27:D31"/>
    <mergeCell ref="B28:C28"/>
    <mergeCell ref="B29:C29"/>
    <mergeCell ref="B30:C30"/>
    <mergeCell ref="B31:C31"/>
    <mergeCell ref="E30:G30"/>
    <mergeCell ref="E31:G31"/>
    <mergeCell ref="A32:G32"/>
    <mergeCell ref="A33:A34"/>
    <mergeCell ref="B33:C33"/>
    <mergeCell ref="D33:D34"/>
    <mergeCell ref="E33:G34"/>
    <mergeCell ref="B34:C34"/>
    <mergeCell ref="A35:G35"/>
    <mergeCell ref="A36:A41"/>
    <mergeCell ref="B36:D36"/>
    <mergeCell ref="E36:E41"/>
    <mergeCell ref="B37:D37"/>
    <mergeCell ref="B38:D38"/>
    <mergeCell ref="B39:D39"/>
    <mergeCell ref="B40:D40"/>
    <mergeCell ref="B41:D41"/>
    <mergeCell ref="F36:G36"/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zoomScaleNormal="100" zoomScalePageLayoutView="150" workbookViewId="0">
      <selection activeCell="A47" sqref="A47:G4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25" customWidth="1"/>
  </cols>
  <sheetData>
    <row r="1" spans="1:8" ht="36" customHeight="1">
      <c r="A1" s="327" t="s">
        <v>0</v>
      </c>
      <c r="B1" s="327"/>
      <c r="C1" s="327"/>
      <c r="D1" s="327"/>
      <c r="E1" s="327"/>
      <c r="F1" s="327"/>
      <c r="G1" s="327"/>
    </row>
    <row r="2" spans="1:8" ht="20.100000000000001" customHeight="1">
      <c r="A2" s="83" t="s">
        <v>1</v>
      </c>
      <c r="B2" s="328" t="s">
        <v>223</v>
      </c>
      <c r="C2" s="329"/>
      <c r="D2" s="1" t="s">
        <v>2</v>
      </c>
      <c r="E2" s="1"/>
      <c r="F2" s="2" t="s">
        <v>3</v>
      </c>
      <c r="G2" s="3"/>
    </row>
    <row r="3" spans="1:8" ht="24" customHeight="1">
      <c r="A3" s="313" t="s">
        <v>4</v>
      </c>
      <c r="B3" s="276"/>
      <c r="C3" s="314"/>
      <c r="D3" s="330" t="s">
        <v>5</v>
      </c>
      <c r="E3" s="83" t="s">
        <v>6</v>
      </c>
      <c r="F3" s="4" t="s">
        <v>7</v>
      </c>
      <c r="G3" s="83" t="s">
        <v>8</v>
      </c>
      <c r="H3" s="5"/>
    </row>
    <row r="4" spans="1:8" ht="18.95" customHeight="1">
      <c r="A4" s="83" t="s">
        <v>9</v>
      </c>
      <c r="B4" s="332">
        <f>145000+285600</f>
        <v>430600</v>
      </c>
      <c r="C4" s="333"/>
      <c r="D4" s="331"/>
      <c r="E4" s="6" t="s">
        <v>37</v>
      </c>
      <c r="F4" s="7">
        <v>10</v>
      </c>
      <c r="G4" s="42" t="s">
        <v>239</v>
      </c>
    </row>
    <row r="5" spans="1:8" ht="23.1" customHeight="1">
      <c r="A5" s="83" t="s">
        <v>10</v>
      </c>
      <c r="B5" s="325">
        <f>B6-B4</f>
        <v>2317700</v>
      </c>
      <c r="C5" s="326"/>
      <c r="D5" s="331"/>
      <c r="E5" s="6" t="s">
        <v>38</v>
      </c>
      <c r="F5" s="7">
        <v>10</v>
      </c>
      <c r="G5" s="42" t="s">
        <v>136</v>
      </c>
    </row>
    <row r="6" spans="1:8" ht="21.95" customHeight="1">
      <c r="A6" s="83" t="s">
        <v>11</v>
      </c>
      <c r="B6" s="325">
        <v>2748300</v>
      </c>
      <c r="C6" s="326"/>
      <c r="D6" s="331"/>
      <c r="E6" s="6" t="s">
        <v>39</v>
      </c>
      <c r="F6" s="7">
        <v>25</v>
      </c>
      <c r="G6" s="42" t="s">
        <v>238</v>
      </c>
    </row>
    <row r="7" spans="1:8" ht="20.25" customHeight="1">
      <c r="A7" s="34" t="s">
        <v>41</v>
      </c>
      <c r="B7" s="352">
        <f>'0808'!B7:C7+'0809'!B6:C6</f>
        <v>21399350</v>
      </c>
      <c r="C7" s="353"/>
      <c r="D7" s="32"/>
      <c r="E7" s="33"/>
      <c r="F7" s="31"/>
      <c r="G7" s="30"/>
    </row>
    <row r="8" spans="1:8" ht="25.5" customHeight="1">
      <c r="A8" s="90" t="s">
        <v>40</v>
      </c>
      <c r="B8" s="325">
        <v>75000000</v>
      </c>
      <c r="C8" s="326"/>
      <c r="D8" s="32"/>
      <c r="E8" s="31"/>
      <c r="F8" s="31"/>
      <c r="G8" s="30"/>
    </row>
    <row r="9" spans="1:8" ht="27.95" customHeight="1">
      <c r="A9" s="313" t="s">
        <v>12</v>
      </c>
      <c r="B9" s="276"/>
      <c r="C9" s="314"/>
      <c r="D9" s="88"/>
      <c r="E9" s="86"/>
      <c r="F9" s="86"/>
      <c r="G9" s="11"/>
    </row>
    <row r="10" spans="1:8" ht="17.100000000000001" customHeight="1">
      <c r="A10" s="315" t="s">
        <v>13</v>
      </c>
      <c r="B10" s="12" t="s">
        <v>14</v>
      </c>
      <c r="C10" s="12" t="s">
        <v>15</v>
      </c>
      <c r="D10" s="317" t="s">
        <v>16</v>
      </c>
      <c r="E10" s="12" t="s">
        <v>14</v>
      </c>
      <c r="F10" s="12" t="s">
        <v>15</v>
      </c>
      <c r="G10" s="13"/>
    </row>
    <row r="11" spans="1:8" ht="20.100000000000001" customHeight="1">
      <c r="A11" s="316"/>
      <c r="B11" s="91" t="s">
        <v>235</v>
      </c>
      <c r="C11" s="91">
        <v>6</v>
      </c>
      <c r="D11" s="318"/>
      <c r="E11" s="15"/>
      <c r="F11" s="84"/>
      <c r="G11" s="13"/>
    </row>
    <row r="12" spans="1:8" ht="18" customHeight="1">
      <c r="A12" s="316"/>
      <c r="B12" s="91" t="s">
        <v>236</v>
      </c>
      <c r="C12" s="91">
        <v>4</v>
      </c>
      <c r="D12" s="318"/>
      <c r="E12" s="15"/>
      <c r="F12" s="84"/>
      <c r="G12" s="13"/>
    </row>
    <row r="13" spans="1:8" ht="17.100000000000001" customHeight="1">
      <c r="A13" s="316"/>
      <c r="B13" s="18" t="s">
        <v>237</v>
      </c>
      <c r="C13" s="18">
        <v>4</v>
      </c>
      <c r="D13" s="318"/>
      <c r="E13" s="17"/>
      <c r="F13" s="18"/>
      <c r="G13" s="13"/>
    </row>
    <row r="14" spans="1:8" ht="27.95" customHeight="1">
      <c r="A14" s="313" t="s">
        <v>17</v>
      </c>
      <c r="B14" s="295"/>
      <c r="C14" s="295"/>
      <c r="D14" s="295"/>
      <c r="E14" s="295"/>
      <c r="F14" s="295"/>
      <c r="G14" s="319"/>
    </row>
    <row r="15" spans="1:8" ht="18.95" customHeight="1">
      <c r="A15" s="14"/>
      <c r="B15" s="12" t="s">
        <v>18</v>
      </c>
      <c r="C15" s="12" t="s">
        <v>19</v>
      </c>
      <c r="D15" s="12" t="s">
        <v>20</v>
      </c>
      <c r="E15" s="320" t="s">
        <v>21</v>
      </c>
      <c r="F15" s="321"/>
      <c r="G15" s="322"/>
    </row>
    <row r="16" spans="1:8" ht="17.100000000000001" customHeight="1">
      <c r="A16" s="277" t="s">
        <v>22</v>
      </c>
      <c r="B16" s="35" t="s">
        <v>217</v>
      </c>
      <c r="C16" s="84" t="s">
        <v>218</v>
      </c>
      <c r="D16" s="84">
        <v>3</v>
      </c>
      <c r="E16" s="309"/>
      <c r="F16" s="310"/>
      <c r="G16" s="311"/>
    </row>
    <row r="17" spans="1:7" ht="18.95" customHeight="1">
      <c r="A17" s="278"/>
      <c r="B17" s="84"/>
      <c r="C17" s="84"/>
      <c r="D17" s="84"/>
      <c r="E17" s="309"/>
      <c r="F17" s="310"/>
      <c r="G17" s="311"/>
    </row>
    <row r="18" spans="1:7" ht="18.95" customHeight="1">
      <c r="A18" s="278"/>
      <c r="B18" s="84"/>
      <c r="C18" s="84"/>
      <c r="D18" s="89"/>
      <c r="E18" s="309"/>
      <c r="F18" s="310"/>
      <c r="G18" s="311"/>
    </row>
    <row r="19" spans="1:7" ht="18.95" customHeight="1">
      <c r="A19" s="278"/>
      <c r="B19" s="84"/>
      <c r="C19" s="84"/>
      <c r="D19" s="84"/>
      <c r="E19" s="309"/>
      <c r="F19" s="310"/>
      <c r="G19" s="311"/>
    </row>
    <row r="20" spans="1:7" ht="18.95" customHeight="1">
      <c r="A20" s="279"/>
      <c r="B20" s="84"/>
      <c r="C20" s="84"/>
      <c r="D20" s="84"/>
      <c r="E20" s="309"/>
      <c r="F20" s="310"/>
      <c r="G20" s="311"/>
    </row>
    <row r="21" spans="1:7" ht="20.100000000000001" customHeight="1">
      <c r="A21" s="297" t="s">
        <v>23</v>
      </c>
      <c r="B21" s="84" t="s">
        <v>159</v>
      </c>
      <c r="C21" s="84" t="s">
        <v>219</v>
      </c>
      <c r="D21" s="84">
        <v>2</v>
      </c>
      <c r="E21" s="312"/>
      <c r="F21" s="312"/>
      <c r="G21" s="312"/>
    </row>
    <row r="22" spans="1:7" ht="21" customHeight="1">
      <c r="A22" s="297"/>
      <c r="B22" s="84" t="s">
        <v>159</v>
      </c>
      <c r="C22" s="84" t="s">
        <v>220</v>
      </c>
      <c r="D22" s="84">
        <v>3</v>
      </c>
      <c r="E22" s="312"/>
      <c r="F22" s="312"/>
      <c r="G22" s="312"/>
    </row>
    <row r="23" spans="1:7" ht="18.95" customHeight="1">
      <c r="A23" s="297"/>
      <c r="B23" s="84" t="s">
        <v>202</v>
      </c>
      <c r="C23" s="84" t="s">
        <v>221</v>
      </c>
      <c r="D23" s="84">
        <v>2</v>
      </c>
      <c r="E23" s="312"/>
      <c r="F23" s="312"/>
      <c r="G23" s="312"/>
    </row>
    <row r="24" spans="1:7" ht="18.95" customHeight="1">
      <c r="A24" s="297"/>
      <c r="B24" s="84" t="s">
        <v>203</v>
      </c>
      <c r="C24" s="84" t="s">
        <v>222</v>
      </c>
      <c r="D24" s="84">
        <v>8</v>
      </c>
      <c r="E24" s="312" t="s">
        <v>230</v>
      </c>
      <c r="F24" s="312"/>
      <c r="G24" s="312"/>
    </row>
    <row r="25" spans="1:7" ht="21.95" customHeight="1">
      <c r="A25" s="297"/>
      <c r="B25" s="84"/>
      <c r="C25" s="84"/>
      <c r="D25" s="84"/>
      <c r="E25" s="312"/>
      <c r="F25" s="312"/>
      <c r="G25" s="312"/>
    </row>
    <row r="26" spans="1:7" ht="26.1" customHeight="1">
      <c r="A26" s="276" t="s">
        <v>24</v>
      </c>
      <c r="B26" s="276"/>
      <c r="C26" s="276"/>
      <c r="D26" s="276"/>
      <c r="E26" s="276"/>
      <c r="F26" s="276"/>
      <c r="G26" s="276"/>
    </row>
    <row r="27" spans="1:7" ht="18.95" customHeight="1">
      <c r="A27" s="297" t="s">
        <v>25</v>
      </c>
      <c r="B27" s="412" t="s">
        <v>224</v>
      </c>
      <c r="C27" s="413"/>
      <c r="D27" s="297" t="s">
        <v>26</v>
      </c>
      <c r="E27" s="280" t="s">
        <v>229</v>
      </c>
      <c r="F27" s="281"/>
      <c r="G27" s="282"/>
    </row>
    <row r="28" spans="1:7" ht="18" customHeight="1">
      <c r="A28" s="297"/>
      <c r="B28" s="298" t="s">
        <v>225</v>
      </c>
      <c r="C28" s="299"/>
      <c r="D28" s="297"/>
      <c r="E28" s="283"/>
      <c r="F28" s="284"/>
      <c r="G28" s="285"/>
    </row>
    <row r="29" spans="1:7" ht="18" customHeight="1">
      <c r="A29" s="297"/>
      <c r="B29" s="298"/>
      <c r="C29" s="299"/>
      <c r="D29" s="297"/>
      <c r="E29" s="411"/>
      <c r="F29" s="284"/>
      <c r="G29" s="285"/>
    </row>
    <row r="30" spans="1:7" ht="18" customHeight="1">
      <c r="A30" s="297"/>
      <c r="B30" s="298"/>
      <c r="C30" s="299"/>
      <c r="D30" s="297"/>
      <c r="E30" s="291"/>
      <c r="F30" s="410"/>
      <c r="G30" s="292"/>
    </row>
    <row r="31" spans="1:7" ht="18.95" customHeight="1">
      <c r="A31" s="297"/>
      <c r="B31" s="300"/>
      <c r="C31" s="301"/>
      <c r="D31" s="297"/>
      <c r="E31" s="293"/>
      <c r="F31" s="296"/>
      <c r="G31" s="294"/>
    </row>
    <row r="32" spans="1:7" ht="24" customHeight="1">
      <c r="A32" s="276" t="s">
        <v>27</v>
      </c>
      <c r="B32" s="295"/>
      <c r="C32" s="295"/>
      <c r="D32" s="295"/>
      <c r="E32" s="295"/>
      <c r="F32" s="295"/>
      <c r="G32" s="295"/>
    </row>
    <row r="33" spans="1:7" ht="20.100000000000001" customHeight="1">
      <c r="A33" s="277" t="s">
        <v>25</v>
      </c>
      <c r="B33" s="280"/>
      <c r="C33" s="282"/>
      <c r="D33" s="277" t="s">
        <v>26</v>
      </c>
      <c r="E33" s="289"/>
      <c r="F33" s="340"/>
      <c r="G33" s="290"/>
    </row>
    <row r="34" spans="1:7" ht="20.100000000000001" customHeight="1">
      <c r="A34" s="279"/>
      <c r="B34" s="286"/>
      <c r="C34" s="288"/>
      <c r="D34" s="279"/>
      <c r="E34" s="293"/>
      <c r="F34" s="296"/>
      <c r="G34" s="294"/>
    </row>
    <row r="35" spans="1:7" ht="27" customHeight="1">
      <c r="A35" s="276" t="s">
        <v>28</v>
      </c>
      <c r="B35" s="276"/>
      <c r="C35" s="276"/>
      <c r="D35" s="276"/>
      <c r="E35" s="276"/>
      <c r="F35" s="276"/>
      <c r="G35" s="276"/>
    </row>
    <row r="36" spans="1:7" ht="20.100000000000001" customHeight="1">
      <c r="A36" s="277" t="s">
        <v>25</v>
      </c>
      <c r="B36" s="280" t="s">
        <v>226</v>
      </c>
      <c r="C36" s="281"/>
      <c r="D36" s="282"/>
      <c r="E36" s="277" t="s">
        <v>26</v>
      </c>
      <c r="F36" s="280"/>
      <c r="G36" s="282"/>
    </row>
    <row r="37" spans="1:7" ht="20.100000000000001" customHeight="1">
      <c r="A37" s="278"/>
      <c r="B37" s="283" t="s">
        <v>227</v>
      </c>
      <c r="C37" s="284"/>
      <c r="D37" s="285"/>
      <c r="E37" s="278"/>
      <c r="F37" s="291"/>
      <c r="G37" s="292"/>
    </row>
    <row r="38" spans="1:7" ht="20.100000000000001" customHeight="1">
      <c r="A38" s="278"/>
      <c r="B38" s="283" t="s">
        <v>228</v>
      </c>
      <c r="C38" s="284"/>
      <c r="D38" s="285"/>
      <c r="E38" s="278"/>
      <c r="F38" s="291"/>
      <c r="G38" s="292"/>
    </row>
    <row r="39" spans="1:7" ht="20.100000000000001" customHeight="1">
      <c r="A39" s="278"/>
      <c r="B39" s="283"/>
      <c r="C39" s="284"/>
      <c r="D39" s="285"/>
      <c r="E39" s="278"/>
      <c r="F39" s="291"/>
      <c r="G39" s="292"/>
    </row>
    <row r="40" spans="1:7" ht="20.100000000000001" customHeight="1">
      <c r="A40" s="278"/>
      <c r="B40" s="283"/>
      <c r="C40" s="284"/>
      <c r="D40" s="285"/>
      <c r="E40" s="278"/>
      <c r="F40" s="291"/>
      <c r="G40" s="292"/>
    </row>
    <row r="41" spans="1:7" ht="20.100000000000001" customHeight="1">
      <c r="A41" s="279"/>
      <c r="B41" s="286"/>
      <c r="C41" s="287"/>
      <c r="D41" s="288"/>
      <c r="E41" s="279"/>
      <c r="F41" s="85"/>
      <c r="G41" s="87"/>
    </row>
    <row r="42" spans="1:7" ht="24" customHeight="1">
      <c r="A42" s="259" t="s">
        <v>29</v>
      </c>
      <c r="B42" s="260"/>
      <c r="C42" s="21" t="s">
        <v>30</v>
      </c>
      <c r="D42" s="22">
        <f>B44+E44</f>
        <v>0</v>
      </c>
      <c r="E42" s="23"/>
      <c r="F42" s="23"/>
      <c r="G42" s="23"/>
    </row>
    <row r="43" spans="1:7" ht="27" customHeight="1">
      <c r="A43" s="261" t="s">
        <v>25</v>
      </c>
      <c r="B43" s="24" t="s">
        <v>31</v>
      </c>
      <c r="C43" s="24" t="s">
        <v>32</v>
      </c>
      <c r="D43" s="264" t="s">
        <v>26</v>
      </c>
      <c r="E43" s="24" t="s">
        <v>31</v>
      </c>
      <c r="F43" s="267" t="s">
        <v>32</v>
      </c>
      <c r="G43" s="268"/>
    </row>
    <row r="44" spans="1:7" ht="15.95" customHeight="1">
      <c r="A44" s="262"/>
      <c r="B44" s="269"/>
      <c r="C44" s="269"/>
      <c r="D44" s="265"/>
      <c r="E44" s="269"/>
      <c r="F44" s="272"/>
      <c r="G44" s="273"/>
    </row>
    <row r="45" spans="1:7" ht="20.100000000000001" customHeight="1">
      <c r="A45" s="262"/>
      <c r="B45" s="270"/>
      <c r="C45" s="270"/>
      <c r="D45" s="265"/>
      <c r="E45" s="270"/>
      <c r="F45" s="378"/>
      <c r="G45" s="379"/>
    </row>
    <row r="46" spans="1:7" ht="18" customHeight="1">
      <c r="A46" s="263"/>
      <c r="B46" s="271"/>
      <c r="C46" s="271"/>
      <c r="D46" s="266"/>
      <c r="E46" s="271"/>
      <c r="F46" s="380"/>
      <c r="G46" s="381"/>
    </row>
    <row r="47" spans="1:7" ht="24" customHeight="1">
      <c r="A47" s="255" t="s">
        <v>33</v>
      </c>
      <c r="B47" s="255"/>
      <c r="C47" s="255"/>
      <c r="D47" s="255"/>
      <c r="E47" s="255"/>
      <c r="F47" s="255"/>
      <c r="G47" s="255"/>
    </row>
    <row r="48" spans="1:7" ht="54.95" customHeight="1">
      <c r="A48" s="256"/>
      <c r="B48" s="257"/>
      <c r="C48" s="257"/>
      <c r="D48" s="257"/>
      <c r="E48" s="257"/>
      <c r="F48" s="257"/>
      <c r="G48" s="258"/>
    </row>
    <row r="49" spans="3:3" ht="15.95" customHeight="1"/>
    <row r="50" spans="3:3" ht="15" customHeight="1"/>
    <row r="51" spans="3:3" ht="15" customHeight="1"/>
    <row r="52" spans="3:3" ht="15" customHeight="1">
      <c r="C52" t="s">
        <v>5</v>
      </c>
    </row>
    <row r="53" spans="3:3" ht="15" customHeight="1"/>
    <row r="54" spans="3:3" ht="15" customHeight="1"/>
    <row r="55" spans="3:3" ht="15" customHeight="1"/>
  </sheetData>
  <mergeCells count="69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0"/>
    <mergeCell ref="E16:G16"/>
    <mergeCell ref="E17:G17"/>
    <mergeCell ref="E18:G18"/>
    <mergeCell ref="E19:G19"/>
    <mergeCell ref="E20:G20"/>
    <mergeCell ref="A21:A25"/>
    <mergeCell ref="E21:G21"/>
    <mergeCell ref="E22:G22"/>
    <mergeCell ref="E23:G23"/>
    <mergeCell ref="E24:G24"/>
    <mergeCell ref="E25:G25"/>
    <mergeCell ref="A26:G26"/>
    <mergeCell ref="A27:A31"/>
    <mergeCell ref="B27:C27"/>
    <mergeCell ref="D27:D31"/>
    <mergeCell ref="E27:G27"/>
    <mergeCell ref="B28:C28"/>
    <mergeCell ref="E28:G28"/>
    <mergeCell ref="B29:C29"/>
    <mergeCell ref="E29:G29"/>
    <mergeCell ref="B30:C30"/>
    <mergeCell ref="E30:G30"/>
    <mergeCell ref="B31:C31"/>
    <mergeCell ref="E31:G31"/>
    <mergeCell ref="A32:G32"/>
    <mergeCell ref="A33:A34"/>
    <mergeCell ref="B33:C33"/>
    <mergeCell ref="D33:D34"/>
    <mergeCell ref="E33:G34"/>
    <mergeCell ref="B34:C34"/>
    <mergeCell ref="A35:G35"/>
    <mergeCell ref="A36:A41"/>
    <mergeCell ref="B36:D36"/>
    <mergeCell ref="E36:E41"/>
    <mergeCell ref="F36:G36"/>
    <mergeCell ref="B37:D37"/>
    <mergeCell ref="B38:D38"/>
    <mergeCell ref="B39:D39"/>
    <mergeCell ref="B40:D40"/>
    <mergeCell ref="B41:D41"/>
    <mergeCell ref="F37:G37"/>
    <mergeCell ref="F38:G38"/>
    <mergeCell ref="F39:G39"/>
    <mergeCell ref="F40:G40"/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</mergeCells>
  <phoneticPr fontId="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30</vt:i4>
      </vt:variant>
      <vt:variant>
        <vt:lpstr>이름이 지정된 범위</vt:lpstr>
      </vt:variant>
      <vt:variant>
        <vt:i4>30</vt:i4>
      </vt:variant>
    </vt:vector>
  </HeadingPairs>
  <TitlesOfParts>
    <vt:vector size="60" baseType="lpstr">
      <vt:lpstr>0801</vt:lpstr>
      <vt:lpstr>0802</vt:lpstr>
      <vt:lpstr>0803</vt:lpstr>
      <vt:lpstr>0804</vt:lpstr>
      <vt:lpstr>0805</vt:lpstr>
      <vt:lpstr>0806</vt:lpstr>
      <vt:lpstr>0807</vt:lpstr>
      <vt:lpstr>0808</vt:lpstr>
      <vt:lpstr>0809</vt:lpstr>
      <vt:lpstr>0810</vt:lpstr>
      <vt:lpstr>0811</vt:lpstr>
      <vt:lpstr>0812</vt:lpstr>
      <vt:lpstr>0813</vt:lpstr>
      <vt:lpstr>0814</vt:lpstr>
      <vt:lpstr>0815</vt:lpstr>
      <vt:lpstr>0816</vt:lpstr>
      <vt:lpstr>0817</vt:lpstr>
      <vt:lpstr>0818</vt:lpstr>
      <vt:lpstr>0819</vt:lpstr>
      <vt:lpstr>0820</vt:lpstr>
      <vt:lpstr>0821</vt:lpstr>
      <vt:lpstr>0822</vt:lpstr>
      <vt:lpstr>0823</vt:lpstr>
      <vt:lpstr>0824</vt:lpstr>
      <vt:lpstr>0825</vt:lpstr>
      <vt:lpstr>0826</vt:lpstr>
      <vt:lpstr>0827</vt:lpstr>
      <vt:lpstr>0828</vt:lpstr>
      <vt:lpstr>0829</vt:lpstr>
      <vt:lpstr>원본</vt:lpstr>
      <vt:lpstr>'0801'!Print_Area</vt:lpstr>
      <vt:lpstr>'0802'!Print_Area</vt:lpstr>
      <vt:lpstr>'0803'!Print_Area</vt:lpstr>
      <vt:lpstr>'0804'!Print_Area</vt:lpstr>
      <vt:lpstr>'0805'!Print_Area</vt:lpstr>
      <vt:lpstr>'0806'!Print_Area</vt:lpstr>
      <vt:lpstr>'0807'!Print_Area</vt:lpstr>
      <vt:lpstr>'0808'!Print_Area</vt:lpstr>
      <vt:lpstr>'0809'!Print_Area</vt:lpstr>
      <vt:lpstr>'0810'!Print_Area</vt:lpstr>
      <vt:lpstr>'0811'!Print_Area</vt:lpstr>
      <vt:lpstr>'0812'!Print_Area</vt:lpstr>
      <vt:lpstr>'0813'!Print_Area</vt:lpstr>
      <vt:lpstr>'0814'!Print_Area</vt:lpstr>
      <vt:lpstr>'0815'!Print_Area</vt:lpstr>
      <vt:lpstr>'0816'!Print_Area</vt:lpstr>
      <vt:lpstr>'0817'!Print_Area</vt:lpstr>
      <vt:lpstr>'0818'!Print_Area</vt:lpstr>
      <vt:lpstr>'0819'!Print_Area</vt:lpstr>
      <vt:lpstr>'0820'!Print_Area</vt:lpstr>
      <vt:lpstr>'0821'!Print_Area</vt:lpstr>
      <vt:lpstr>'0822'!Print_Area</vt:lpstr>
      <vt:lpstr>'0823'!Print_Area</vt:lpstr>
      <vt:lpstr>'0824'!Print_Area</vt:lpstr>
      <vt:lpstr>'0825'!Print_Area</vt:lpstr>
      <vt:lpstr>'0826'!Print_Area</vt:lpstr>
      <vt:lpstr>'0827'!Print_Area</vt:lpstr>
      <vt:lpstr>'0828'!Print_Area</vt:lpstr>
      <vt:lpstr>'0829'!Print_Area</vt:lpstr>
      <vt:lpstr>원본!Print_Area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2013-07-31T05:21:27Z</dcterms:created>
  <dcterms:modified xsi:type="dcterms:W3CDTF">2013-08-29T15:17:28Z</dcterms:modified>
</cp:coreProperties>
</file>