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345" yWindow="-75" windowWidth="15300" windowHeight="11760" tabRatio="500" firstSheet="14" activeTab="28"/>
  </bookViews>
  <sheets>
    <sheet name="0703" sheetId="4" r:id="rId1"/>
    <sheet name="0704" sheetId="5" r:id="rId2"/>
    <sheet name="0705" sheetId="6" r:id="rId3"/>
    <sheet name="0706" sheetId="7" r:id="rId4"/>
    <sheet name="0707" sheetId="8" r:id="rId5"/>
    <sheet name="0709" sheetId="10" r:id="rId6"/>
    <sheet name="0708" sheetId="9" r:id="rId7"/>
    <sheet name="0710" sheetId="11" r:id="rId8"/>
    <sheet name="0711" sheetId="12" r:id="rId9"/>
    <sheet name="0712" sheetId="13" r:id="rId10"/>
    <sheet name="0713" sheetId="14" r:id="rId11"/>
    <sheet name="0714" sheetId="16" r:id="rId12"/>
    <sheet name="0715" sheetId="17" r:id="rId13"/>
    <sheet name="0716" sheetId="19" r:id="rId14"/>
    <sheet name="0717" sheetId="20" r:id="rId15"/>
    <sheet name="0718" sheetId="21" r:id="rId16"/>
    <sheet name="0719" sheetId="22" r:id="rId17"/>
    <sheet name="0720" sheetId="23" r:id="rId18"/>
    <sheet name="0721" sheetId="24" r:id="rId19"/>
    <sheet name="0722" sheetId="25" r:id="rId20"/>
    <sheet name="0723" sheetId="26" r:id="rId21"/>
    <sheet name="0724" sheetId="27" r:id="rId22"/>
    <sheet name="0725 " sheetId="28" r:id="rId23"/>
    <sheet name="0726" sheetId="29" r:id="rId24"/>
    <sheet name="0727" sheetId="30" r:id="rId25"/>
    <sheet name="0728" sheetId="31" r:id="rId26"/>
    <sheet name="0729" sheetId="32" r:id="rId27"/>
    <sheet name="0730" sheetId="33" r:id="rId28"/>
    <sheet name="0731" sheetId="34" r:id="rId29"/>
    <sheet name="원본" sheetId="3" r:id="rId30"/>
  </sheets>
  <definedNames>
    <definedName name="_xlnm.Print_Area" localSheetId="0">'0703'!$A$1:$G$49</definedName>
    <definedName name="_xlnm.Print_Area" localSheetId="1">'0704'!$A$1:$G$50</definedName>
    <definedName name="_xlnm.Print_Area" localSheetId="2">'0705'!$A$1:$G$41</definedName>
    <definedName name="_xlnm.Print_Area" localSheetId="3">'0706'!$A$1:$G$42</definedName>
    <definedName name="_xlnm.Print_Area" localSheetId="4">'0707'!$A$1:$G$41</definedName>
    <definedName name="_xlnm.Print_Area" localSheetId="6">'0708'!$A$1:$G$41</definedName>
    <definedName name="_xlnm.Print_Area" localSheetId="5">'0709'!$A$1:$G$41</definedName>
    <definedName name="_xlnm.Print_Area" localSheetId="7">'0710'!$A$1:$G$41</definedName>
    <definedName name="_xlnm.Print_Area" localSheetId="8">'0711'!$A$1:$G$41</definedName>
    <definedName name="_xlnm.Print_Area" localSheetId="9">'0712'!$A$1:$G$41</definedName>
    <definedName name="_xlnm.Print_Area" localSheetId="10">'0713'!$A$1:$G$47</definedName>
    <definedName name="_xlnm.Print_Area" localSheetId="11">'0714'!$A$1:$G$43</definedName>
    <definedName name="_xlnm.Print_Area" localSheetId="12">'0715'!$A$1:$G$46</definedName>
    <definedName name="_xlnm.Print_Area" localSheetId="13">'0716'!$A$1:$G$44</definedName>
    <definedName name="_xlnm.Print_Area" localSheetId="14">'0717'!$A$1:$G$55</definedName>
    <definedName name="_xlnm.Print_Area" localSheetId="15">'0718'!$A$1:$G$45</definedName>
    <definedName name="_xlnm.Print_Area" localSheetId="16">'0719'!$A$1:$G$47</definedName>
    <definedName name="_xlnm.Print_Area" localSheetId="17">'0720'!$A$1:$G$52</definedName>
    <definedName name="_xlnm.Print_Area" localSheetId="18">'0721'!$A$1:$G$52</definedName>
    <definedName name="_xlnm.Print_Area" localSheetId="19">'0722'!$A$1:$G$46</definedName>
    <definedName name="_xlnm.Print_Area" localSheetId="20">'0723'!$A$1:$G$52</definedName>
    <definedName name="_xlnm.Print_Area" localSheetId="21">'0724'!$A$1:$G$45</definedName>
    <definedName name="_xlnm.Print_Area" localSheetId="22">'0725 '!$A$1:$G$44</definedName>
    <definedName name="_xlnm.Print_Area" localSheetId="23">'0726'!$A$1:$G$45</definedName>
    <definedName name="_xlnm.Print_Area" localSheetId="24">'0727'!$A$1:$G$47</definedName>
    <definedName name="_xlnm.Print_Area" localSheetId="25">'0728'!$A$1:$G$43</definedName>
    <definedName name="_xlnm.Print_Area" localSheetId="26">'0729'!$A$1:$G$47</definedName>
    <definedName name="_xlnm.Print_Area" localSheetId="27">'0730'!$A$1:$G$49</definedName>
    <definedName name="_xlnm.Print_Area" localSheetId="28">'0731'!$A$1:$G$41</definedName>
    <definedName name="_xlnm.Print_Area" localSheetId="29">원본!$A$1:$G$41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34"/>
  <c r="B5"/>
  <c r="B5" i="33"/>
  <c r="D48"/>
  <c r="B4" i="32"/>
  <c r="B5"/>
  <c r="B6" s="1"/>
  <c r="B8" s="1"/>
  <c r="B7" i="31"/>
  <c r="D46" i="32"/>
  <c r="B5" i="31"/>
  <c r="D42"/>
  <c r="B5" i="30"/>
  <c r="B7"/>
  <c r="D46"/>
  <c r="B7" i="29"/>
  <c r="D44"/>
  <c r="B5"/>
  <c r="B5" i="28"/>
  <c r="B7"/>
  <c r="B7" i="27"/>
  <c r="D43" i="28"/>
  <c r="B7" i="26"/>
  <c r="B5"/>
  <c r="B5" i="25"/>
  <c r="D44" i="27"/>
  <c r="B5"/>
  <c r="B7" i="25"/>
  <c r="D51" i="26"/>
  <c r="D45" i="25"/>
  <c r="B6" i="24"/>
  <c r="B7" s="1"/>
  <c r="D51"/>
  <c r="B5" i="23"/>
  <c r="B7"/>
  <c r="D51"/>
  <c r="B5" i="22"/>
  <c r="B7"/>
  <c r="D46"/>
  <c r="B7" i="21"/>
  <c r="D44"/>
  <c r="B5"/>
  <c r="B7" i="20"/>
  <c r="D54"/>
  <c r="B5"/>
  <c r="B7" i="19"/>
  <c r="D43"/>
  <c r="B5"/>
  <c r="B6" i="17"/>
  <c r="B7" s="1"/>
  <c r="B5"/>
  <c r="B7" i="16"/>
  <c r="D45" i="17"/>
  <c r="D42" i="16"/>
  <c r="B5"/>
  <c r="B7" i="14"/>
  <c r="D46"/>
  <c r="B5"/>
  <c r="D40" i="13"/>
  <c r="B5"/>
  <c r="D40" i="12"/>
  <c r="B5"/>
  <c r="D40" i="11"/>
  <c r="B5"/>
  <c r="D40" i="10"/>
  <c r="B5"/>
  <c r="D40" i="9"/>
  <c r="B5"/>
  <c r="D40" i="8"/>
  <c r="B5"/>
  <c r="D41" i="7"/>
  <c r="B5"/>
  <c r="B5" i="6"/>
  <c r="D40"/>
  <c r="B5" i="5"/>
  <c r="D49"/>
  <c r="D48" i="4"/>
  <c r="B5"/>
  <c r="D40" i="3"/>
  <c r="B5"/>
</calcChain>
</file>

<file path=xl/sharedStrings.xml><?xml version="1.0" encoding="utf-8"?>
<sst xmlns="http://schemas.openxmlformats.org/spreadsheetml/2006/main" count="2298" uniqueCount="807">
  <si>
    <t>대표</t>
  </si>
  <si>
    <t xml:space="preserve">작성자 </t>
  </si>
  <si>
    <t>런치</t>
  </si>
  <si>
    <t>디너</t>
  </si>
  <si>
    <t>총매출</t>
  </si>
  <si>
    <t>Best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</si>
  <si>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</si>
  <si>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</si>
  <si>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</si>
  <si>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</si>
  <si>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</si>
  <si>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</si>
  <si>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</si>
  <si>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</si>
  <si>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</si>
  <si>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</si>
  <si>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</si>
  <si>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</si>
  <si>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</si>
  <si>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</si>
  <si>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</si>
  <si>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</si>
  <si>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</si>
  <si>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  메뉴점검 및 교육내용 </t>
  </si>
  <si>
    <t xml:space="preserve">  건의사항</t>
  </si>
  <si>
    <t xml:space="preserve">주간 추천메뉴  </t>
  </si>
  <si>
    <t>작성일자</t>
  </si>
  <si>
    <t xml:space="preserve"> (        꼴라                )   Daily Report 데일리리포트   </t>
    <phoneticPr fontId="5" type="noConversion"/>
  </si>
  <si>
    <t>주간목표수량</t>
    <phoneticPr fontId="5" type="noConversion"/>
  </si>
  <si>
    <t>일일판매수량(누적)</t>
    <phoneticPr fontId="5" type="noConversion"/>
  </si>
  <si>
    <t>토마토 콜드 파스타</t>
    <phoneticPr fontId="5" type="noConversion"/>
  </si>
  <si>
    <t>모짜튀김</t>
    <phoneticPr fontId="5" type="noConversion"/>
  </si>
  <si>
    <t>해산물 까르파치오</t>
    <phoneticPr fontId="5" type="noConversion"/>
  </si>
  <si>
    <t>메뉴</t>
    <phoneticPr fontId="5" type="noConversion"/>
  </si>
  <si>
    <t>판매수량</t>
    <phoneticPr fontId="5" type="noConversion"/>
  </si>
  <si>
    <t xml:space="preserve">  전도금 사용내역</t>
    <phoneticPr fontId="5" type="noConversion"/>
  </si>
  <si>
    <t>총금액</t>
    <phoneticPr fontId="5" type="noConversion"/>
  </si>
  <si>
    <t>2013. 7.</t>
    <phoneticPr fontId="5" type="noConversion"/>
  </si>
  <si>
    <t>김경희 님</t>
    <phoneticPr fontId="12" type="noConversion"/>
  </si>
  <si>
    <t>민호세 님</t>
    <phoneticPr fontId="12" type="noConversion"/>
  </si>
  <si>
    <t>김지영 님</t>
    <phoneticPr fontId="12" type="noConversion"/>
  </si>
  <si>
    <t>김수정 님</t>
    <phoneticPr fontId="12" type="noConversion"/>
  </si>
  <si>
    <t>손유진 님</t>
    <phoneticPr fontId="12" type="noConversion"/>
  </si>
  <si>
    <t>김신배 님</t>
    <phoneticPr fontId="12" type="noConversion"/>
  </si>
  <si>
    <t>김숙경 님</t>
    <phoneticPr fontId="12" type="noConversion"/>
  </si>
  <si>
    <t>김초연 사원 2층주방 첫근무.</t>
    <phoneticPr fontId="12" type="noConversion"/>
  </si>
  <si>
    <t>김초연 사원 샐러드 파트의 기본적인 세팅 및
레시피 교육.</t>
    <phoneticPr fontId="12" type="noConversion"/>
  </si>
  <si>
    <t>2013. 7. 3 (수)</t>
    <phoneticPr fontId="5" type="noConversion"/>
  </si>
  <si>
    <t>김호중주임</t>
    <phoneticPr fontId="12" type="noConversion"/>
  </si>
  <si>
    <t>3 (3)</t>
    <phoneticPr fontId="12" type="noConversion"/>
  </si>
  <si>
    <t>0 (0)</t>
    <phoneticPr fontId="12" type="noConversion"/>
  </si>
  <si>
    <t>Lunch A (putta)</t>
    <phoneticPr fontId="12" type="noConversion"/>
  </si>
  <si>
    <t>9 (7)</t>
    <phoneticPr fontId="12" type="noConversion"/>
  </si>
  <si>
    <t>바질페스토 파스타</t>
    <phoneticPr fontId="12" type="noConversion"/>
  </si>
  <si>
    <t>우오바</t>
    <phoneticPr fontId="12" type="noConversion"/>
  </si>
  <si>
    <t>단호박리조또</t>
    <phoneticPr fontId="12" type="noConversion"/>
  </si>
  <si>
    <t>1. 박민호, 김동희사원 첫 출근</t>
    <phoneticPr fontId="12" type="noConversion"/>
  </si>
  <si>
    <t>2. 본사 VMD방문, 1층매장 DP 변경</t>
    <phoneticPr fontId="12" type="noConversion"/>
  </si>
  <si>
    <t xml:space="preserve">라떼잔받침, 화이트와인잔 각1ea씩 파손 </t>
    <phoneticPr fontId="12" type="noConversion"/>
  </si>
  <si>
    <t>신입직원 매장영업사항 및 고객응대업무 교육</t>
    <phoneticPr fontId="12" type="noConversion"/>
  </si>
  <si>
    <t>2013. 7. 4 (목)</t>
    <phoneticPr fontId="5" type="noConversion"/>
  </si>
  <si>
    <t>김충희 님</t>
    <phoneticPr fontId="12" type="noConversion"/>
  </si>
  <si>
    <t>김예진 님</t>
    <phoneticPr fontId="12" type="noConversion"/>
  </si>
  <si>
    <t>김지은 님</t>
    <phoneticPr fontId="12" type="noConversion"/>
  </si>
  <si>
    <t>이재원 님</t>
    <phoneticPr fontId="12" type="noConversion"/>
  </si>
  <si>
    <t>음세진 님</t>
    <phoneticPr fontId="12" type="noConversion"/>
  </si>
  <si>
    <t>사장님</t>
    <phoneticPr fontId="12" type="noConversion"/>
  </si>
  <si>
    <t>주대리,임주임,신주임은 푸디 관련</t>
    <phoneticPr fontId="12" type="noConversion"/>
  </si>
  <si>
    <t>하여 임차장 주관으로 신사동 사무</t>
    <phoneticPr fontId="12" type="noConversion"/>
  </si>
  <si>
    <t>실에서 미팅을 하였습니다.</t>
    <phoneticPr fontId="12" type="noConversion"/>
  </si>
  <si>
    <t>사장님 Tasting menu</t>
    <phoneticPr fontId="12" type="noConversion"/>
  </si>
  <si>
    <t>엔쵸비,아보카도를 곁들인 토마토스터핑</t>
    <phoneticPr fontId="12" type="noConversion"/>
  </si>
  <si>
    <t>문어구이와 까르파치오</t>
    <phoneticPr fontId="12" type="noConversion"/>
  </si>
  <si>
    <t>수박구이와 도미구이</t>
    <phoneticPr fontId="12" type="noConversion"/>
  </si>
  <si>
    <t>먹물 수제비 파스타</t>
    <phoneticPr fontId="12" type="noConversion"/>
  </si>
  <si>
    <t>안심 웰링턴</t>
    <phoneticPr fontId="12" type="noConversion"/>
  </si>
  <si>
    <t>디저트</t>
    <phoneticPr fontId="12" type="noConversion"/>
  </si>
  <si>
    <t>3 (6)</t>
    <phoneticPr fontId="12" type="noConversion"/>
  </si>
  <si>
    <t xml:space="preserve"> 0 (0)</t>
    <phoneticPr fontId="12" type="noConversion"/>
  </si>
  <si>
    <t>디너테스팅</t>
    <phoneticPr fontId="12" type="noConversion"/>
  </si>
  <si>
    <t>Lunch B Set</t>
    <phoneticPr fontId="12" type="noConversion"/>
  </si>
  <si>
    <t>Lunch A, Dinner B</t>
    <phoneticPr fontId="12" type="noConversion"/>
  </si>
  <si>
    <t>모짜튀김</t>
    <phoneticPr fontId="12" type="noConversion"/>
  </si>
  <si>
    <t>너트피자</t>
    <phoneticPr fontId="12" type="noConversion"/>
  </si>
  <si>
    <t>미목회</t>
    <phoneticPr fontId="12" type="noConversion"/>
  </si>
  <si>
    <t>이혜원 님</t>
    <phoneticPr fontId="12" type="noConversion"/>
  </si>
  <si>
    <t>Tasting Menu (\120,000)</t>
    <phoneticPr fontId="12" type="noConversion"/>
  </si>
  <si>
    <t>Dinner B Set</t>
    <phoneticPr fontId="12" type="noConversion"/>
  </si>
  <si>
    <t>금일은 런치, 디너 모두 셋트메뉴 판매율이 높았습니다.</t>
    <phoneticPr fontId="12" type="noConversion"/>
  </si>
  <si>
    <t>김동희사원 음료교육</t>
    <phoneticPr fontId="12" type="noConversion"/>
  </si>
  <si>
    <t>김주임 주관하에 홀직원 와인기초자료 공유</t>
    <phoneticPr fontId="12" type="noConversion"/>
  </si>
  <si>
    <t>브러쉬</t>
    <phoneticPr fontId="12" type="noConversion"/>
  </si>
  <si>
    <t>청과</t>
    <phoneticPr fontId="12" type="noConversion"/>
  </si>
  <si>
    <t>1층 트렌치 부유물 퍼낼 삽이 필요</t>
    <phoneticPr fontId="12" type="noConversion"/>
  </si>
  <si>
    <t>해 최승욱대리에게 제작해 달라고 요</t>
    <phoneticPr fontId="12" type="noConversion"/>
  </si>
  <si>
    <t>청하였습니다.</t>
    <phoneticPr fontId="12" type="noConversion"/>
  </si>
  <si>
    <t>주방직원 모두에게 식전빵 관리 방법에 대해</t>
    <phoneticPr fontId="12" type="noConversion"/>
  </si>
  <si>
    <t>교육하였습니다.(식사시간에만 셋팅 하고 나</t>
    <phoneticPr fontId="12" type="noConversion"/>
  </si>
  <si>
    <t>머지 시간에는 모두 냉장 보관하기로 하였습</t>
    <phoneticPr fontId="12" type="noConversion"/>
  </si>
  <si>
    <t>니다)</t>
    <phoneticPr fontId="12" type="noConversion"/>
  </si>
  <si>
    <t>이성은 님</t>
    <phoneticPr fontId="12" type="noConversion"/>
  </si>
  <si>
    <t>Lunch A Set</t>
    <phoneticPr fontId="12" type="noConversion"/>
  </si>
  <si>
    <t>백신제 님</t>
    <phoneticPr fontId="12" type="noConversion"/>
  </si>
  <si>
    <t>윤현식 님</t>
    <phoneticPr fontId="12" type="noConversion"/>
  </si>
  <si>
    <t>엄윤정 님</t>
    <phoneticPr fontId="12" type="noConversion"/>
  </si>
  <si>
    <t>유경선 님</t>
    <phoneticPr fontId="12" type="noConversion"/>
  </si>
  <si>
    <t>김락회 님</t>
    <phoneticPr fontId="12" type="noConversion"/>
  </si>
  <si>
    <t>영업종료 후 스피커 교체작업을 할 예정입니다.</t>
    <phoneticPr fontId="12" type="noConversion"/>
  </si>
  <si>
    <t>김호중주임 주관하에 각층별, 섹션별 업무숙지</t>
    <phoneticPr fontId="12" type="noConversion"/>
  </si>
  <si>
    <t>사항에 관하여 홀미팅을 하였습니다.</t>
    <phoneticPr fontId="12" type="noConversion"/>
  </si>
  <si>
    <t>박민호, 김동희사원 메뉴교육을 하였습니다.</t>
    <phoneticPr fontId="12" type="noConversion"/>
  </si>
  <si>
    <t>퀵비 (본사와인 배송비)</t>
    <phoneticPr fontId="12" type="noConversion"/>
  </si>
  <si>
    <t>0(6)</t>
    <phoneticPr fontId="12" type="noConversion"/>
  </si>
  <si>
    <t>0(0)</t>
    <phoneticPr fontId="12" type="noConversion"/>
  </si>
  <si>
    <t>LunchA</t>
    <phoneticPr fontId="12" type="noConversion"/>
  </si>
  <si>
    <t>우오바,PIZ-Rucola</t>
    <phoneticPr fontId="12" type="noConversion"/>
  </si>
  <si>
    <t>Tot salad,Pepe Fritti</t>
    <phoneticPr fontId="12" type="noConversion"/>
  </si>
  <si>
    <t>새우고르곤졸라피자</t>
    <phoneticPr fontId="12" type="noConversion"/>
  </si>
  <si>
    <t>초나영님</t>
    <phoneticPr fontId="12" type="noConversion"/>
  </si>
  <si>
    <t>양윤정님</t>
    <phoneticPr fontId="12" type="noConversion"/>
  </si>
  <si>
    <t>김희관님</t>
    <phoneticPr fontId="12" type="noConversion"/>
  </si>
  <si>
    <t>정신분석</t>
    <phoneticPr fontId="12" type="noConversion"/>
  </si>
  <si>
    <t>박승환님</t>
    <phoneticPr fontId="12" type="noConversion"/>
  </si>
  <si>
    <t>오영숙님</t>
    <phoneticPr fontId="12" type="noConversion"/>
  </si>
  <si>
    <t>김재경박사님</t>
    <phoneticPr fontId="12" type="noConversion"/>
  </si>
  <si>
    <t>이제세님</t>
    <phoneticPr fontId="12" type="noConversion"/>
  </si>
  <si>
    <t>서애덕이사님</t>
    <phoneticPr fontId="12" type="noConversion"/>
  </si>
  <si>
    <t>이광우님</t>
    <phoneticPr fontId="12" type="noConversion"/>
  </si>
  <si>
    <t>빨간색 범람냄비1(바닥코팅 손상)</t>
    <phoneticPr fontId="12" type="noConversion"/>
  </si>
  <si>
    <t>파스타 접시 1 (세척중 깨짐)</t>
    <phoneticPr fontId="12" type="noConversion"/>
  </si>
  <si>
    <t>2층 데크 오븐 청소 후 전원이 나감</t>
    <phoneticPr fontId="12" type="noConversion"/>
  </si>
  <si>
    <t>업체(바엔키친)에서 유료로 수리</t>
    <phoneticPr fontId="12" type="noConversion"/>
  </si>
  <si>
    <t>김재경 박사님 제공된 D/T</t>
    <phoneticPr fontId="12" type="noConversion"/>
  </si>
  <si>
    <t>아보카도와 앤쵸비를 곁들인 토마토 스터핑</t>
    <phoneticPr fontId="12" type="noConversion"/>
  </si>
  <si>
    <t>시금치 새우 리치올리</t>
    <phoneticPr fontId="12" type="noConversion"/>
  </si>
  <si>
    <t>구운 수박과 관자,문어,새우구이</t>
    <phoneticPr fontId="12" type="noConversion"/>
  </si>
  <si>
    <t>디저트(오렌지필)</t>
    <phoneticPr fontId="12" type="noConversion"/>
  </si>
  <si>
    <t>김호중주임</t>
    <phoneticPr fontId="12" type="noConversion"/>
  </si>
  <si>
    <t>2013. 7. 5 (금)</t>
    <phoneticPr fontId="5" type="noConversion"/>
  </si>
  <si>
    <t>2013. 7. 6. (토)</t>
    <phoneticPr fontId="5" type="noConversion"/>
  </si>
  <si>
    <t>L/B Set</t>
    <phoneticPr fontId="12" type="noConversion"/>
  </si>
  <si>
    <t>최유민님</t>
    <phoneticPr fontId="12" type="noConversion"/>
  </si>
  <si>
    <t>D/T (\80,000)</t>
    <phoneticPr fontId="12" type="noConversion"/>
  </si>
  <si>
    <t>금일 4인이상의 예약손님이 많았습니다.</t>
    <phoneticPr fontId="12" type="noConversion"/>
  </si>
  <si>
    <t>홀직원 교육을 진행하였습니다.</t>
    <phoneticPr fontId="12" type="noConversion"/>
  </si>
  <si>
    <t xml:space="preserve">예약전화응대법과 길 안내방법에 대하여 </t>
    <phoneticPr fontId="12" type="noConversion"/>
  </si>
  <si>
    <t>신입직원(박민호, 김동희)사원에게 층별, 섹션</t>
    <phoneticPr fontId="12" type="noConversion"/>
  </si>
  <si>
    <t>근무숙지사항을 지속적으로 교육하고 있습니다.</t>
    <phoneticPr fontId="12" type="noConversion"/>
  </si>
  <si>
    <t>0(0)</t>
    <phoneticPr fontId="12" type="noConversion"/>
  </si>
  <si>
    <t>1(1)</t>
    <phoneticPr fontId="12" type="noConversion"/>
  </si>
  <si>
    <t>Luch B</t>
    <phoneticPr fontId="12" type="noConversion"/>
  </si>
  <si>
    <t>RIS-Funghi</t>
    <phoneticPr fontId="12" type="noConversion"/>
  </si>
  <si>
    <t>INS-Cesare</t>
    <phoneticPr fontId="12" type="noConversion"/>
  </si>
  <si>
    <t>2(8)</t>
    <phoneticPr fontId="12" type="noConversion"/>
  </si>
  <si>
    <t>새우구이</t>
    <phoneticPr fontId="12" type="noConversion"/>
  </si>
  <si>
    <t>달팽이그라틴</t>
    <phoneticPr fontId="12" type="noConversion"/>
  </si>
  <si>
    <t>홍성진님</t>
    <phoneticPr fontId="12" type="noConversion"/>
  </si>
  <si>
    <t>한양구님</t>
    <phoneticPr fontId="12" type="noConversion"/>
  </si>
  <si>
    <t>부산이용고객</t>
    <phoneticPr fontId="12" type="noConversion"/>
  </si>
  <si>
    <t>김기동님</t>
    <phoneticPr fontId="12" type="noConversion"/>
  </si>
  <si>
    <t>오승욱님</t>
    <phoneticPr fontId="12" type="noConversion"/>
  </si>
  <si>
    <t>이광언님</t>
    <phoneticPr fontId="12" type="noConversion"/>
  </si>
  <si>
    <t>5+1</t>
    <phoneticPr fontId="12" type="noConversion"/>
  </si>
  <si>
    <t>식전빵퀵비</t>
    <phoneticPr fontId="12" type="noConversion"/>
  </si>
  <si>
    <t>직원식대(66,000원)
이두영사원 택시비(35,000원)</t>
    <phoneticPr fontId="12" type="noConversion"/>
  </si>
  <si>
    <t>기물파손율'</t>
    <phoneticPr fontId="12" type="noConversion"/>
  </si>
  <si>
    <t>2013. 7.7</t>
    <phoneticPr fontId="5" type="noConversion"/>
  </si>
  <si>
    <t>감베리피자</t>
    <phoneticPr fontId="12" type="noConversion"/>
  </si>
  <si>
    <t>1. 주방 대청소 실시.</t>
    <phoneticPr fontId="12" type="noConversion"/>
  </si>
  <si>
    <t xml:space="preserve">  - 날씨가 더워짐에 따라 악취가</t>
    <phoneticPr fontId="12" type="noConversion"/>
  </si>
  <si>
    <t xml:space="preserve">    자주 발생할 우려가 있어</t>
    <phoneticPr fontId="12" type="noConversion"/>
  </si>
  <si>
    <t xml:space="preserve">    미리 청소하여 사전 대비.</t>
    <phoneticPr fontId="12" type="noConversion"/>
  </si>
  <si>
    <t>날치알파스타</t>
    <phoneticPr fontId="12" type="noConversion"/>
  </si>
  <si>
    <t>1 (1)</t>
    <phoneticPr fontId="12" type="noConversion"/>
  </si>
  <si>
    <t xml:space="preserve">1.유보람사원은 이민혜사원,진나현사원,황주식사원, 박민호사원에게 토마토파스타를 중점으로 메뉴교육을 실시하였습니다.
2. 이두영사원은 진나현사원,황주식사원, 박민호사원에게 샷추출 및 우유스팀법을 교육하였습니다. </t>
    <phoneticPr fontId="12" type="noConversion"/>
  </si>
  <si>
    <t>1.금일 로마와 베로나 매장내부컷 촬영이 있었습니다.</t>
    <phoneticPr fontId="12" type="noConversion"/>
  </si>
  <si>
    <t>2.매장대청소를 실시하였습니다. 특히, 1층 바, 4층바닥, 베로나를 집중적으로 청소하여 청결에 더욱 신경썼습니다.</t>
    <phoneticPr fontId="12" type="noConversion"/>
  </si>
  <si>
    <t>단골손님</t>
    <phoneticPr fontId="12" type="noConversion"/>
  </si>
  <si>
    <t>0(1)</t>
    <phoneticPr fontId="12" type="noConversion"/>
  </si>
  <si>
    <t>0(8)</t>
    <phoneticPr fontId="12" type="noConversion"/>
  </si>
  <si>
    <t>2013. 7. 8 (월)</t>
    <phoneticPr fontId="5" type="noConversion"/>
  </si>
  <si>
    <t>홍합탕</t>
    <phoneticPr fontId="5" type="noConversion"/>
  </si>
  <si>
    <t>루꼴라피자</t>
    <phoneticPr fontId="5" type="noConversion"/>
  </si>
  <si>
    <t>1.금일 폭우가 내려 지속적으로 비가 새는곳이 없는지 체크하였으며, 장마가 끝난뒤에 부분적으로 보수작업을 할 예정입니다.</t>
    <phoneticPr fontId="12" type="noConversion"/>
  </si>
  <si>
    <t>2.7월 신사점 와인수업은 일시적으로 연기되었으며, 최향경대리와 미팅후에 수업날짜를 다시 잡겠습니다.</t>
    <phoneticPr fontId="12" type="noConversion"/>
  </si>
  <si>
    <t>3.김동희사원은 금일 신사점 마지막근무를 하였으며, 내일부터 반포점 출근 예정입니다.</t>
    <phoneticPr fontId="12" type="noConversion"/>
  </si>
  <si>
    <t>1. 김호중주임은 박민호사원에게 샷 추출방법에 대하여 재교육하였습니다.</t>
    <phoneticPr fontId="12" type="noConversion"/>
  </si>
  <si>
    <t>2. 김호중주임은 주요식자재와 와인품종에 대하여 교육자료를 만들어, 홀직원 모두에게 1부씩 나누어주었습니다.</t>
    <phoneticPr fontId="12" type="noConversion"/>
  </si>
  <si>
    <t>직원상비약(14,500원)
이두영사원 택시비(35,000원)</t>
    <phoneticPr fontId="12" type="noConversion"/>
  </si>
  <si>
    <t>사무용품(25,000원)</t>
    <phoneticPr fontId="12" type="noConversion"/>
  </si>
  <si>
    <t>이소정 님</t>
    <phoneticPr fontId="12" type="noConversion"/>
  </si>
  <si>
    <t>키쿠치상</t>
    <phoneticPr fontId="12" type="noConversion"/>
  </si>
  <si>
    <t>바질페스토</t>
    <phoneticPr fontId="12" type="noConversion"/>
  </si>
  <si>
    <t>양다리살구이</t>
    <phoneticPr fontId="12" type="noConversion"/>
  </si>
  <si>
    <t>2(2)</t>
    <phoneticPr fontId="12" type="noConversion"/>
  </si>
  <si>
    <t>브라이덜샤워파티</t>
    <phoneticPr fontId="12" type="noConversion"/>
  </si>
  <si>
    <t>2013. 7. 9. (화)</t>
    <phoneticPr fontId="5" type="noConversion"/>
  </si>
  <si>
    <t>갈민경님</t>
    <phoneticPr fontId="12" type="noConversion"/>
  </si>
  <si>
    <t>김성수사장님</t>
    <phoneticPr fontId="12" type="noConversion"/>
  </si>
  <si>
    <t>강지원사원이 주방 직원들에게 안심 구분 방법과</t>
    <phoneticPr fontId="12" type="noConversion"/>
  </si>
  <si>
    <t>손질 방법에 대해 교육하고 시범을 보였습니다.</t>
    <phoneticPr fontId="12" type="noConversion"/>
  </si>
  <si>
    <t>임유리사원은 해산물 까르파치오와 메르까토 샐</t>
    <phoneticPr fontId="12" type="noConversion"/>
  </si>
  <si>
    <t>러드를 시연 및 시식하고 홀 직원에게 만드는 방</t>
    <phoneticPr fontId="12" type="noConversion"/>
  </si>
  <si>
    <t>법과 재료, 특성에 대해서 설명하였습니다.</t>
    <phoneticPr fontId="12" type="noConversion"/>
  </si>
  <si>
    <t>김호중주임</t>
    <phoneticPr fontId="12" type="noConversion"/>
  </si>
  <si>
    <t>홍합탕</t>
    <phoneticPr fontId="5" type="noConversion"/>
  </si>
  <si>
    <t>D/B Set</t>
    <phoneticPr fontId="12" type="noConversion"/>
  </si>
  <si>
    <t>2. 11일 오후 2시부터 6시, 4시간정도에 걸쳐 올리브 케이블방송채널에서 촬영을 할 예정입니다.</t>
    <phoneticPr fontId="12" type="noConversion"/>
  </si>
  <si>
    <t>1. 사무실 및 2층베로나 바닥청소를 하였습니다.</t>
    <phoneticPr fontId="12" type="noConversion"/>
  </si>
  <si>
    <t>1. 금일 5시부터 메뉴시식을 진행하였으며, 홀,주방 직원들이 함께 질의응답하는 시간을 가졌습니다. 미팅일지에 세세한 내용을 기입하였으며, 내일부터 매일 아침 11시에 홀,주방 미팅을 진행할 예정입니다.</t>
    <phoneticPr fontId="12" type="noConversion"/>
  </si>
  <si>
    <t>퀵비 (본사서류배송)</t>
    <phoneticPr fontId="12" type="noConversion"/>
  </si>
  <si>
    <t>어니언피자</t>
    <phoneticPr fontId="12" type="noConversion"/>
  </si>
  <si>
    <t>바질페스토파스타</t>
    <phoneticPr fontId="12" type="noConversion"/>
  </si>
  <si>
    <t>홍합탕</t>
    <phoneticPr fontId="12" type="noConversion"/>
  </si>
  <si>
    <t>2(4)</t>
    <phoneticPr fontId="12" type="noConversion"/>
  </si>
  <si>
    <t>2(2)</t>
    <phoneticPr fontId="12" type="noConversion"/>
  </si>
  <si>
    <t>안심까르파쵸</t>
    <phoneticPr fontId="12" type="noConversion"/>
  </si>
  <si>
    <t>마켓샐러드</t>
    <phoneticPr fontId="12" type="noConversion"/>
  </si>
  <si>
    <t>2013. 7. 10. (수)</t>
    <phoneticPr fontId="5" type="noConversion"/>
  </si>
  <si>
    <t>나윤석사원은 바질페스토, 토마토 콜드, 찹스</t>
    <phoneticPr fontId="12" type="noConversion"/>
  </si>
  <si>
    <t>테이크를 임유리사원은 톳샐러드를 시연 및</t>
    <phoneticPr fontId="12" type="noConversion"/>
  </si>
  <si>
    <t>시식을 홀 직원들과 진행하였습니다.</t>
    <phoneticPr fontId="12" type="noConversion"/>
  </si>
  <si>
    <t>2(2)</t>
    <phoneticPr fontId="12" type="noConversion"/>
  </si>
  <si>
    <t xml:space="preserve">  메뉴점검 및 교육내용 </t>
    <phoneticPr fontId="12" type="noConversion"/>
  </si>
  <si>
    <t>1. 최향경대리 복귀</t>
    <phoneticPr fontId="12" type="noConversion"/>
  </si>
  <si>
    <t>2. 아영 "안티노리 와인 갈라" 행사 참여</t>
    <phoneticPr fontId="12" type="noConversion"/>
  </si>
  <si>
    <t xml:space="preserve">   최향경대리 복귀하여 김호중주임에게 인수인계 받았습니다.</t>
    <phoneticPr fontId="12" type="noConversion"/>
  </si>
  <si>
    <t xml:space="preserve">   홀직원 유보람 사원 안티노리 와인 시음회에 참석하였습니다.</t>
    <phoneticPr fontId="12" type="noConversion"/>
  </si>
  <si>
    <t>진나현 사원</t>
    <phoneticPr fontId="12" type="noConversion"/>
  </si>
  <si>
    <t xml:space="preserve"> -커피교육실시</t>
    <phoneticPr fontId="12" type="noConversion"/>
  </si>
  <si>
    <t>황주식 사원</t>
    <phoneticPr fontId="12" type="noConversion"/>
  </si>
  <si>
    <t xml:space="preserve"> -다음주 메뉴 멘트정검 실시예정</t>
    <phoneticPr fontId="12" type="noConversion"/>
  </si>
  <si>
    <t>노양선님</t>
    <phoneticPr fontId="12" type="noConversion"/>
  </si>
  <si>
    <t>김지영님</t>
    <phoneticPr fontId="12" type="noConversion"/>
  </si>
  <si>
    <t>민병주님</t>
    <phoneticPr fontId="12" type="noConversion"/>
  </si>
  <si>
    <t>김성식님</t>
    <phoneticPr fontId="12" type="noConversion"/>
  </si>
  <si>
    <t>고창선님</t>
    <phoneticPr fontId="12" type="noConversion"/>
  </si>
  <si>
    <t>송영훈님</t>
    <phoneticPr fontId="12" type="noConversion"/>
  </si>
  <si>
    <t>진나라님</t>
    <phoneticPr fontId="12" type="noConversion"/>
  </si>
  <si>
    <t>7~8</t>
    <phoneticPr fontId="12" type="noConversion"/>
  </si>
  <si>
    <t>0(2)</t>
    <phoneticPr fontId="12" type="noConversion"/>
  </si>
  <si>
    <t>1(3)</t>
    <phoneticPr fontId="12" type="noConversion"/>
  </si>
  <si>
    <t>0(4)</t>
    <phoneticPr fontId="12" type="noConversion"/>
  </si>
  <si>
    <t>5ea</t>
    <phoneticPr fontId="12" type="noConversion"/>
  </si>
  <si>
    <t>봉골레파스타</t>
    <phoneticPr fontId="12" type="noConversion"/>
  </si>
  <si>
    <t>마르게리따피자</t>
    <phoneticPr fontId="12" type="noConversion"/>
  </si>
  <si>
    <t>머드쵸코케이크</t>
    <phoneticPr fontId="12" type="noConversion"/>
  </si>
  <si>
    <t>4ea</t>
    <phoneticPr fontId="12" type="noConversion"/>
  </si>
  <si>
    <t>2013. 7. 11. (목)</t>
    <phoneticPr fontId="5" type="noConversion"/>
  </si>
  <si>
    <t>에델안님</t>
    <phoneticPr fontId="12" type="noConversion"/>
  </si>
  <si>
    <t>최고은님</t>
    <phoneticPr fontId="12" type="noConversion"/>
  </si>
  <si>
    <t>정옥자님</t>
    <phoneticPr fontId="12" type="noConversion"/>
  </si>
  <si>
    <t>장정용님</t>
    <phoneticPr fontId="12" type="noConversion"/>
  </si>
  <si>
    <t>이영범님</t>
    <phoneticPr fontId="12" type="noConversion"/>
  </si>
  <si>
    <t>김재경박사님</t>
    <phoneticPr fontId="12" type="noConversion"/>
  </si>
  <si>
    <t>문이경님</t>
    <phoneticPr fontId="12" type="noConversion"/>
  </si>
  <si>
    <t>정문성님</t>
    <phoneticPr fontId="12" type="noConversion"/>
  </si>
  <si>
    <t>김정규님</t>
    <phoneticPr fontId="12" type="noConversion"/>
  </si>
  <si>
    <t>D/B</t>
    <phoneticPr fontId="12" type="noConversion"/>
  </si>
  <si>
    <t>2층 환풍기 모터밸트가 끊어져 최</t>
    <phoneticPr fontId="12" type="noConversion"/>
  </si>
  <si>
    <t>승우대리에게 보고하였으며 주차실장</t>
    <phoneticPr fontId="12" type="noConversion"/>
  </si>
  <si>
    <t>김재경박사님께 제공된 메뉴 입니다</t>
    <phoneticPr fontId="12" type="noConversion"/>
  </si>
  <si>
    <t>참소라와 새우로 속을 채운 토마토 스터핑</t>
    <phoneticPr fontId="12" type="noConversion"/>
  </si>
  <si>
    <t>리치올리</t>
    <phoneticPr fontId="12" type="noConversion"/>
  </si>
  <si>
    <t>수박구이와 해산물(문어,새우,관자,톳)</t>
    <phoneticPr fontId="12" type="noConversion"/>
  </si>
  <si>
    <t>안심웰링턴</t>
    <phoneticPr fontId="12" type="noConversion"/>
  </si>
  <si>
    <t>디저트</t>
    <phoneticPr fontId="12" type="noConversion"/>
  </si>
  <si>
    <t>밸트 교체해 주었습니다.</t>
    <phoneticPr fontId="12" type="noConversion"/>
  </si>
  <si>
    <t>0(3)</t>
    <phoneticPr fontId="12" type="noConversion"/>
  </si>
  <si>
    <t>business, L/B</t>
    <phoneticPr fontId="12" type="noConversion"/>
  </si>
  <si>
    <t>L/B</t>
    <phoneticPr fontId="12" type="noConversion"/>
  </si>
  <si>
    <t xml:space="preserve"> -오전,오후 4층 예약이 모두 이용되어 매출에 도움되었으며</t>
    <phoneticPr fontId="12" type="noConversion"/>
  </si>
  <si>
    <t xml:space="preserve">  정신분석연구소는 앞으로 식사때 드실 와인10병 선결제하였습니다.</t>
    <phoneticPr fontId="12" type="noConversion"/>
  </si>
  <si>
    <t>유로통상, L/B</t>
    <phoneticPr fontId="12" type="noConversion"/>
  </si>
  <si>
    <t xml:space="preserve"> 진나현사원</t>
    <phoneticPr fontId="12" type="noConversion"/>
  </si>
  <si>
    <t xml:space="preserve"> : 카드,현금 결제 교육실시</t>
    <phoneticPr fontId="12" type="noConversion"/>
  </si>
  <si>
    <t>L/B set</t>
    <phoneticPr fontId="12" type="noConversion"/>
  </si>
  <si>
    <t>3(8)</t>
    <phoneticPr fontId="12" type="noConversion"/>
  </si>
  <si>
    <t>1(4)</t>
    <phoneticPr fontId="12" type="noConversion"/>
  </si>
  <si>
    <t>우오바</t>
    <phoneticPr fontId="12" type="noConversion"/>
  </si>
  <si>
    <t>카로짜</t>
    <phoneticPr fontId="12" type="noConversion"/>
  </si>
  <si>
    <t>마스카포네</t>
    <phoneticPr fontId="12" type="noConversion"/>
  </si>
  <si>
    <t>해산물까르파치오</t>
    <phoneticPr fontId="12" type="noConversion"/>
  </si>
  <si>
    <t>식전빵 퀵비</t>
    <phoneticPr fontId="12" type="noConversion"/>
  </si>
  <si>
    <t>2013. 7. 12. (금)</t>
    <phoneticPr fontId="5" type="noConversion"/>
  </si>
  <si>
    <t>지배인님, 임주임, 신주임은 F/W메</t>
    <phoneticPr fontId="12" type="noConversion"/>
  </si>
  <si>
    <t>뉴 미팅을 실시 하였습니다</t>
    <phoneticPr fontId="12" type="noConversion"/>
  </si>
  <si>
    <t>바질페스토 색감을 보강하고, 시져샐러드를</t>
    <phoneticPr fontId="12" type="noConversion"/>
  </si>
  <si>
    <t>시연하였습니다.</t>
    <phoneticPr fontId="12" type="noConversion"/>
  </si>
  <si>
    <t>식전빵 중 치아바타 반응이 좋아 평</t>
    <phoneticPr fontId="12" type="noConversion"/>
  </si>
  <si>
    <t>소 발주(1kg)에서 두배 하기로 하였</t>
    <phoneticPr fontId="12" type="noConversion"/>
  </si>
  <si>
    <t>습니다.</t>
    <phoneticPr fontId="12" type="noConversion"/>
  </si>
  <si>
    <t>11:00~2:30</t>
    <phoneticPr fontId="12" type="noConversion"/>
  </si>
  <si>
    <t>유스킨</t>
    <phoneticPr fontId="12" type="noConversion"/>
  </si>
  <si>
    <t>12+4</t>
    <phoneticPr fontId="12" type="noConversion"/>
  </si>
  <si>
    <t>정미경님, L/T</t>
    <phoneticPr fontId="12" type="noConversion"/>
  </si>
  <si>
    <t>손정민님</t>
    <phoneticPr fontId="12" type="noConversion"/>
  </si>
  <si>
    <t>변찬우님</t>
    <phoneticPr fontId="12" type="noConversion"/>
  </si>
  <si>
    <t xml:space="preserve"> -유스킨 파워블로거 초청 식사</t>
    <phoneticPr fontId="12" type="noConversion"/>
  </si>
  <si>
    <t xml:space="preserve"> 식사속도단축을 위하여 4인 Share로 제공, 메인만 1인 제공하였습</t>
    <phoneticPr fontId="12" type="noConversion"/>
  </si>
  <si>
    <t xml:space="preserve"> 니다. </t>
    <phoneticPr fontId="12" type="noConversion"/>
  </si>
  <si>
    <t xml:space="preserve"> 박민호 : 고객주문받는법에 관하여 시뮬레이션</t>
    <phoneticPr fontId="12" type="noConversion"/>
  </si>
  <si>
    <t xml:space="preserve">            실시하였습니다.</t>
    <phoneticPr fontId="12" type="noConversion"/>
  </si>
  <si>
    <t>&lt;손님:최향경,이두영,유보람 , 담당서버:박민호&gt;</t>
    <phoneticPr fontId="12" type="noConversion"/>
  </si>
  <si>
    <t xml:space="preserve"> 진나현 : 라떼교육실시</t>
    <phoneticPr fontId="12" type="noConversion"/>
  </si>
  <si>
    <t>1(5)</t>
    <phoneticPr fontId="12" type="noConversion"/>
  </si>
  <si>
    <t>2(5)</t>
    <phoneticPr fontId="12" type="noConversion"/>
  </si>
  <si>
    <t>2(10)</t>
    <phoneticPr fontId="12" type="noConversion"/>
  </si>
  <si>
    <t>구운버섯샐러드</t>
    <phoneticPr fontId="12" type="noConversion"/>
  </si>
  <si>
    <t>봉골레파스타</t>
    <phoneticPr fontId="12" type="noConversion"/>
  </si>
  <si>
    <t>레몬치킨구이</t>
    <phoneticPr fontId="12" type="noConversion"/>
  </si>
  <si>
    <t>치즈플레이트</t>
    <phoneticPr fontId="12" type="noConversion"/>
  </si>
  <si>
    <t xml:space="preserve"> - 음료및와인판매율이 25%로 좋았습니다.</t>
    <phoneticPr fontId="12" type="noConversion"/>
  </si>
  <si>
    <t xml:space="preserve"> - 고블렛 1ea</t>
    <phoneticPr fontId="12" type="noConversion"/>
  </si>
  <si>
    <t>전진환님</t>
    <phoneticPr fontId="12" type="noConversion"/>
  </si>
  <si>
    <t>2013. 7. 13. (토)</t>
    <phoneticPr fontId="5" type="noConversion"/>
  </si>
  <si>
    <t>디너에 있는 지배인지인 테이스팅</t>
    <phoneticPr fontId="12" type="noConversion"/>
  </si>
  <si>
    <t>메뉴를 임유리사원은 전담 서포터를</t>
    <phoneticPr fontId="12" type="noConversion"/>
  </si>
  <si>
    <t>하면서 일반메뉴도 레시피에 입각하</t>
    <phoneticPr fontId="12" type="noConversion"/>
  </si>
  <si>
    <t>여 차질없이 진행하였습니다.</t>
    <phoneticPr fontId="12" type="noConversion"/>
  </si>
  <si>
    <t>6개월전 보다 스킬이 많이 향상 되었</t>
    <phoneticPr fontId="12" type="noConversion"/>
  </si>
  <si>
    <t>습니다.</t>
    <phoneticPr fontId="12" type="noConversion"/>
  </si>
  <si>
    <t>김태원님</t>
    <phoneticPr fontId="12" type="noConversion"/>
  </si>
  <si>
    <t>이상훈님</t>
    <phoneticPr fontId="12" type="noConversion"/>
  </si>
  <si>
    <t>민호세님</t>
    <phoneticPr fontId="12" type="noConversion"/>
  </si>
  <si>
    <t>김수정님</t>
    <phoneticPr fontId="12" type="noConversion"/>
  </si>
  <si>
    <t>6+3</t>
    <phoneticPr fontId="12" type="noConversion"/>
  </si>
  <si>
    <t>칠순잔치</t>
    <phoneticPr fontId="12" type="noConversion"/>
  </si>
  <si>
    <t>김유진님</t>
    <phoneticPr fontId="12" type="noConversion"/>
  </si>
  <si>
    <t>지배인님 지인, 1인당 50,000</t>
    <phoneticPr fontId="12" type="noConversion"/>
  </si>
  <si>
    <t>정수재님</t>
    <phoneticPr fontId="12" type="noConversion"/>
  </si>
  <si>
    <t>이재성님</t>
    <phoneticPr fontId="12" type="noConversion"/>
  </si>
  <si>
    <t>김용구님</t>
    <phoneticPr fontId="12" type="noConversion"/>
  </si>
  <si>
    <t>박성락님</t>
    <phoneticPr fontId="12" type="noConversion"/>
  </si>
  <si>
    <t>신영석님</t>
    <phoneticPr fontId="12" type="noConversion"/>
  </si>
  <si>
    <t>장재동님</t>
    <phoneticPr fontId="12" type="noConversion"/>
  </si>
  <si>
    <t xml:space="preserve"> -디너타임 1,2,4층 만석이었으며 가족식사, 친구생일모임, 
소개팅 등 고객방문성격이 다양하게 이루어졌습니다.</t>
    <phoneticPr fontId="12" type="noConversion"/>
  </si>
  <si>
    <t xml:space="preserve"> 박민호 : 길설명 교육&lt;전화응대법&gt;</t>
    <phoneticPr fontId="12" type="noConversion"/>
  </si>
  <si>
    <t xml:space="preserve"> 진나현 : 라떼교육실시</t>
    <phoneticPr fontId="12" type="noConversion"/>
  </si>
  <si>
    <t xml:space="preserve"> 황주식 : 룸 단체서브시 응대법 교육</t>
    <phoneticPr fontId="12" type="noConversion"/>
  </si>
  <si>
    <t xml:space="preserve">  메뉴별 제품 구성비율 (Best &amp; Worst) </t>
    <phoneticPr fontId="12" type="noConversion"/>
  </si>
  <si>
    <t>누적매출</t>
    <phoneticPr fontId="12" type="noConversion"/>
  </si>
  <si>
    <t>목표매출</t>
    <phoneticPr fontId="12" type="noConversion"/>
  </si>
  <si>
    <t xml:space="preserve"> (     꼴라메르까토 신사점    )   Daily Report 데일리리포트   </t>
    <phoneticPr fontId="5" type="noConversion"/>
  </si>
  <si>
    <t>1(6)</t>
    <phoneticPr fontId="12" type="noConversion"/>
  </si>
  <si>
    <t>1(6)</t>
    <phoneticPr fontId="12" type="noConversion"/>
  </si>
  <si>
    <t>0(10)</t>
    <phoneticPr fontId="12" type="noConversion"/>
  </si>
  <si>
    <t>봉골레파스타</t>
    <phoneticPr fontId="12" type="noConversion"/>
  </si>
  <si>
    <t>알리오올리오</t>
    <phoneticPr fontId="12" type="noConversion"/>
  </si>
  <si>
    <t>꼴라메르까토피자</t>
    <phoneticPr fontId="12" type="noConversion"/>
  </si>
  <si>
    <t>2013. 7. 14. (일)</t>
    <phoneticPr fontId="5" type="noConversion"/>
  </si>
  <si>
    <t>김성환님</t>
    <phoneticPr fontId="12" type="noConversion"/>
  </si>
  <si>
    <t>웅찬비님</t>
    <phoneticPr fontId="12" type="noConversion"/>
  </si>
  <si>
    <t>김남희님</t>
    <phoneticPr fontId="12" type="noConversion"/>
  </si>
  <si>
    <t>4+1</t>
    <phoneticPr fontId="12" type="noConversion"/>
  </si>
  <si>
    <t>권미정님</t>
    <phoneticPr fontId="12" type="noConversion"/>
  </si>
  <si>
    <t>이예지님</t>
    <phoneticPr fontId="12" type="noConversion"/>
  </si>
  <si>
    <t>김철호님</t>
    <phoneticPr fontId="12" type="noConversion"/>
  </si>
  <si>
    <t>오혜진님</t>
    <phoneticPr fontId="12" type="noConversion"/>
  </si>
  <si>
    <t>7+1</t>
    <phoneticPr fontId="12" type="noConversion"/>
  </si>
  <si>
    <t>서재경님</t>
    <phoneticPr fontId="12" type="noConversion"/>
  </si>
  <si>
    <t>박연우님</t>
    <phoneticPr fontId="12" type="noConversion"/>
  </si>
  <si>
    <t>임유리사원은 신주임 지도 하에 안심을 처음</t>
    <phoneticPr fontId="12" type="noConversion"/>
  </si>
  <si>
    <t>으로 손질하는 방법을 교육 받았습니다.</t>
    <phoneticPr fontId="12" type="noConversion"/>
  </si>
  <si>
    <t>정다영사원은 넛트 피자를 시연하고 홀 직원</t>
    <phoneticPr fontId="12" type="noConversion"/>
  </si>
  <si>
    <t>들과 시식하였습니다.</t>
    <phoneticPr fontId="12" type="noConversion"/>
  </si>
  <si>
    <t>루꼴라피자</t>
    <phoneticPr fontId="5" type="noConversion"/>
  </si>
  <si>
    <t>0(7)</t>
    <phoneticPr fontId="12" type="noConversion"/>
  </si>
  <si>
    <t>2(12)</t>
    <phoneticPr fontId="12" type="noConversion"/>
  </si>
  <si>
    <t>Lunch B</t>
    <phoneticPr fontId="12" type="noConversion"/>
  </si>
  <si>
    <t>Lunch A</t>
    <phoneticPr fontId="12" type="noConversion"/>
  </si>
  <si>
    <t>SPA-MARE</t>
    <phoneticPr fontId="12" type="noConversion"/>
  </si>
  <si>
    <t>안심 까르파치오</t>
    <phoneticPr fontId="12" type="noConversion"/>
  </si>
  <si>
    <t>톳샐러드</t>
    <phoneticPr fontId="12" type="noConversion"/>
  </si>
  <si>
    <t>너트피자</t>
    <phoneticPr fontId="12" type="noConversion"/>
  </si>
  <si>
    <t>2013. 7. 15. (월)</t>
    <phoneticPr fontId="5" type="noConversion"/>
  </si>
  <si>
    <t>유지헌님</t>
    <phoneticPr fontId="12" type="noConversion"/>
  </si>
  <si>
    <t>하병호님</t>
    <phoneticPr fontId="12" type="noConversion"/>
  </si>
  <si>
    <t>현대 백화점 사장님</t>
    <phoneticPr fontId="12" type="noConversion"/>
  </si>
  <si>
    <t>서진우사장님</t>
    <phoneticPr fontId="12" type="noConversion"/>
  </si>
  <si>
    <t>서양네트워크</t>
    <phoneticPr fontId="12" type="noConversion"/>
  </si>
  <si>
    <t>김태진님</t>
    <phoneticPr fontId="12" type="noConversion"/>
  </si>
  <si>
    <t>김희선님</t>
    <phoneticPr fontId="12" type="noConversion"/>
  </si>
  <si>
    <t>D/T</t>
    <phoneticPr fontId="12" type="noConversion"/>
  </si>
  <si>
    <t>서양네트워크 제공된 메뉴 입니다</t>
    <phoneticPr fontId="12" type="noConversion"/>
  </si>
  <si>
    <t>생햄과 프로슈토 모듬 치즈 올리브</t>
    <phoneticPr fontId="12" type="noConversion"/>
  </si>
  <si>
    <t>구운자두와 푸아그라</t>
    <phoneticPr fontId="12" type="noConversion"/>
  </si>
  <si>
    <t>토마토 꼬막 스터핑</t>
    <phoneticPr fontId="12" type="noConversion"/>
  </si>
  <si>
    <t>도미 카르파치오</t>
    <phoneticPr fontId="12" type="noConversion"/>
  </si>
  <si>
    <t>옥수수 폴렌타, 수박 관자구이, 시</t>
    <phoneticPr fontId="12" type="noConversion"/>
  </si>
  <si>
    <t>금치 까넬로니, 양갈비 구이</t>
    <phoneticPr fontId="12" type="noConversion"/>
  </si>
  <si>
    <t>디저트</t>
    <phoneticPr fontId="12" type="noConversion"/>
  </si>
  <si>
    <t>0(0)</t>
    <phoneticPr fontId="12" type="noConversion"/>
  </si>
  <si>
    <t>1(1)</t>
    <phoneticPr fontId="12" type="noConversion"/>
  </si>
  <si>
    <t>Dinner A</t>
    <phoneticPr fontId="12" type="noConversion"/>
  </si>
  <si>
    <t>Dinner Tasting</t>
    <phoneticPr fontId="12" type="noConversion"/>
  </si>
  <si>
    <t>Gamberi Pasta</t>
    <phoneticPr fontId="12" type="noConversion"/>
  </si>
  <si>
    <t xml:space="preserve"> -4층 SK플래닛과 베로나 서양네트웍스, 
1층 삼성 강태진전무님 모임 등으로 저녁 영업매출이 높았습니다.</t>
    <phoneticPr fontId="12" type="noConversion"/>
  </si>
  <si>
    <t>2013. 7. 16. 화</t>
    <phoneticPr fontId="5" type="noConversion"/>
  </si>
  <si>
    <t>북클럽</t>
    <phoneticPr fontId="12" type="noConversion"/>
  </si>
  <si>
    <t>김승현님</t>
    <phoneticPr fontId="12" type="noConversion"/>
  </si>
  <si>
    <t>이소정님</t>
    <phoneticPr fontId="12" type="noConversion"/>
  </si>
  <si>
    <t>장영화님</t>
    <phoneticPr fontId="12" type="noConversion"/>
  </si>
  <si>
    <t>박은정님</t>
    <phoneticPr fontId="12" type="noConversion"/>
  </si>
  <si>
    <t>함준호님</t>
    <phoneticPr fontId="12" type="noConversion"/>
  </si>
  <si>
    <t>초등학교 학부모 모임</t>
    <phoneticPr fontId="12" type="noConversion"/>
  </si>
  <si>
    <t>남중수님</t>
    <phoneticPr fontId="12" type="noConversion"/>
  </si>
  <si>
    <t>한규만님</t>
    <phoneticPr fontId="12" type="noConversion"/>
  </si>
  <si>
    <t>유순집님</t>
    <phoneticPr fontId="12" type="noConversion"/>
  </si>
  <si>
    <t>하지성님</t>
    <phoneticPr fontId="12" type="noConversion"/>
  </si>
  <si>
    <t>회의 후 식사, 빔프로젝트, D/B</t>
    <phoneticPr fontId="12" type="noConversion"/>
  </si>
  <si>
    <t>casseruolafonda1manico 16*8.5 1ea</t>
    <phoneticPr fontId="12" type="noConversion"/>
  </si>
  <si>
    <t>casseruolafonda1manico 18*9.5 1ea</t>
    <phoneticPr fontId="12" type="noConversion"/>
  </si>
  <si>
    <t>쓰레기 분리수거장 정리 정돈과, 유니폼 관리 방법</t>
    <phoneticPr fontId="12" type="noConversion"/>
  </si>
  <si>
    <t>및 세탁 보내는 방법에 대해서 교육 하였습니다.</t>
    <phoneticPr fontId="12" type="noConversion"/>
  </si>
  <si>
    <t>Verona</t>
    <phoneticPr fontId="12" type="noConversion"/>
  </si>
  <si>
    <t xml:space="preserve"> 1.런치타임: 예약손님과 일반손님 대부분이 단품메뉴이용하여</t>
    <phoneticPr fontId="12" type="noConversion"/>
  </si>
  <si>
    <t xml:space="preserve">                  커피매출도 함께 높았습니다.</t>
    <phoneticPr fontId="12" type="noConversion"/>
  </si>
  <si>
    <t xml:space="preserve"> 2. 펜디코리아 7월29,30일 2일간 4층 예약하였습니다.</t>
    <phoneticPr fontId="12" type="noConversion"/>
  </si>
  <si>
    <t xml:space="preserve">     메뉴는 L/B로 하였으며 15~20명 이용 예정입니다.</t>
    <phoneticPr fontId="12" type="noConversion"/>
  </si>
  <si>
    <t>1(2)</t>
    <phoneticPr fontId="12" type="noConversion"/>
  </si>
  <si>
    <t>0(0)</t>
    <phoneticPr fontId="12" type="noConversion"/>
  </si>
  <si>
    <t>0(1)</t>
    <phoneticPr fontId="12" type="noConversion"/>
  </si>
  <si>
    <t>우오바</t>
    <phoneticPr fontId="12" type="noConversion"/>
  </si>
  <si>
    <t>Dinner Bset</t>
    <phoneticPr fontId="12" type="noConversion"/>
  </si>
  <si>
    <t>Piz-Noci</t>
    <phoneticPr fontId="12" type="noConversion"/>
  </si>
  <si>
    <t>2013. 7. 17. 수</t>
    <phoneticPr fontId="5" type="noConversion"/>
  </si>
  <si>
    <t>오진영님</t>
    <phoneticPr fontId="12" type="noConversion"/>
  </si>
  <si>
    <t>박민정님</t>
    <phoneticPr fontId="12" type="noConversion"/>
  </si>
  <si>
    <t>김정룡님</t>
    <phoneticPr fontId="12" type="noConversion"/>
  </si>
  <si>
    <t>민선경님</t>
    <phoneticPr fontId="12" type="noConversion"/>
  </si>
  <si>
    <t>김형찬님</t>
    <phoneticPr fontId="12" type="noConversion"/>
  </si>
  <si>
    <t>1층 환풍기 세기가 약해 조리시</t>
    <phoneticPr fontId="12" type="noConversion"/>
  </si>
  <si>
    <t>기름 연기가 홀까지 퍼지고 있습니다</t>
    <phoneticPr fontId="12" type="noConversion"/>
  </si>
  <si>
    <t>1층 환풍기 조치가 필요 합니다</t>
    <phoneticPr fontId="12" type="noConversion"/>
  </si>
  <si>
    <t>spatola chiusa 1ea</t>
    <phoneticPr fontId="12" type="noConversion"/>
  </si>
  <si>
    <t>셋트 샐러드 접시 1ea</t>
    <phoneticPr fontId="12" type="noConversion"/>
  </si>
  <si>
    <t>김재경 박사님께 제공된 메뉴 입니다</t>
    <phoneticPr fontId="12" type="noConversion"/>
  </si>
  <si>
    <t>D/T</t>
    <phoneticPr fontId="12" type="noConversion"/>
  </si>
  <si>
    <t>프로슈토, 올리브, 치즈 플레이트</t>
    <phoneticPr fontId="12" type="noConversion"/>
  </si>
  <si>
    <t>구운 수박과 새콤한 양파 그리고 마리네이드</t>
    <phoneticPr fontId="12" type="noConversion"/>
  </si>
  <si>
    <t>꽁치 구이</t>
    <phoneticPr fontId="12" type="noConversion"/>
  </si>
  <si>
    <t xml:space="preserve">새우젓 드래싱으로 속을 채운 오이 고추와 </t>
    <phoneticPr fontId="12" type="noConversion"/>
  </si>
  <si>
    <t>생선 까르파치오</t>
    <phoneticPr fontId="12" type="noConversion"/>
  </si>
  <si>
    <t>비프 까르파치오</t>
    <phoneticPr fontId="12" type="noConversion"/>
  </si>
  <si>
    <t>시금치, 당근 수제비와 문어 토마토 파스타</t>
    <phoneticPr fontId="12" type="noConversion"/>
  </si>
  <si>
    <t>디저트 (살구푸딩)</t>
    <phoneticPr fontId="12" type="noConversion"/>
  </si>
  <si>
    <t>정다영, 김초연사원 메뉴 시연 교육 실시</t>
    <phoneticPr fontId="12" type="noConversion"/>
  </si>
  <si>
    <t>정다영사원 - 메르까토 피자를 시연하였고</t>
    <phoneticPr fontId="12" type="noConversion"/>
  </si>
  <si>
    <t>맛과 플레이팅에서 완성도가 높았으며, 김초</t>
    <phoneticPr fontId="12" type="noConversion"/>
  </si>
  <si>
    <t>연사원 - 시져샐러드 엔쵸비 맛이 약했으며,</t>
    <phoneticPr fontId="12" type="noConversion"/>
  </si>
  <si>
    <t>해산물 톳 샐러드도 머스타드 맛이 약해 수정</t>
    <phoneticPr fontId="12" type="noConversion"/>
  </si>
  <si>
    <t>보안 하여 재교육을 시행 할 예정입니다</t>
    <phoneticPr fontId="12" type="noConversion"/>
  </si>
  <si>
    <t xml:space="preserve"> -신동식 주임 진행의 메뉴교육 실시</t>
    <phoneticPr fontId="12" type="noConversion"/>
  </si>
  <si>
    <t xml:space="preserve"> 디테일한 메뉴교육 실시하였습니다.</t>
    <phoneticPr fontId="12" type="noConversion"/>
  </si>
  <si>
    <t>:신입직원을 위하여(진나현,황주식,이민호)</t>
    <phoneticPr fontId="12" type="noConversion"/>
  </si>
  <si>
    <t xml:space="preserve"> -커피교육실시 :카푸치노교육진행</t>
    <phoneticPr fontId="12" type="noConversion"/>
  </si>
  <si>
    <t xml:space="preserve"> :황주식,이민호</t>
    <phoneticPr fontId="12" type="noConversion"/>
  </si>
  <si>
    <t>1(3)</t>
    <phoneticPr fontId="12" type="noConversion"/>
  </si>
  <si>
    <t>0(0)</t>
    <phoneticPr fontId="12" type="noConversion"/>
  </si>
  <si>
    <t>0(1)</t>
    <phoneticPr fontId="12" type="noConversion"/>
  </si>
  <si>
    <t xml:space="preserve"> Best</t>
    <phoneticPr fontId="12" type="noConversion"/>
  </si>
  <si>
    <t>Dinner Aset</t>
    <phoneticPr fontId="12" type="noConversion"/>
  </si>
  <si>
    <t>Piz-gamberi</t>
    <phoneticPr fontId="12" type="noConversion"/>
  </si>
  <si>
    <t>바질페스토파스타</t>
    <phoneticPr fontId="12" type="noConversion"/>
  </si>
  <si>
    <t>2013. 7. 18. 목</t>
    <phoneticPr fontId="5" type="noConversion"/>
  </si>
  <si>
    <t>일목회</t>
    <phoneticPr fontId="12" type="noConversion"/>
  </si>
  <si>
    <t>8~9</t>
    <phoneticPr fontId="12" type="noConversion"/>
  </si>
  <si>
    <t>최벌창님</t>
    <phoneticPr fontId="12" type="noConversion"/>
  </si>
  <si>
    <t>한진석님</t>
    <phoneticPr fontId="12" type="noConversion"/>
  </si>
  <si>
    <t>이시나님</t>
    <phoneticPr fontId="12" type="noConversion"/>
  </si>
  <si>
    <t>이지원님</t>
    <phoneticPr fontId="12" type="noConversion"/>
  </si>
  <si>
    <t>김재현님</t>
    <phoneticPr fontId="12" type="noConversion"/>
  </si>
  <si>
    <t>차선주님</t>
    <phoneticPr fontId="12" type="noConversion"/>
  </si>
  <si>
    <t>이승현님</t>
    <phoneticPr fontId="12" type="noConversion"/>
  </si>
  <si>
    <t>이유민님</t>
    <phoneticPr fontId="12" type="noConversion"/>
  </si>
  <si>
    <t>정다영- 안티 폴로, 안티 감베리, 나윤석-홍</t>
    <phoneticPr fontId="12" type="noConversion"/>
  </si>
  <si>
    <t>합탕을 시연 하였고 완성도 높게 만들었습니</t>
    <phoneticPr fontId="12" type="noConversion"/>
  </si>
  <si>
    <t>다. 홀 직원들과 추천하기 적합한 손님과 메</t>
    <phoneticPr fontId="12" type="noConversion"/>
  </si>
  <si>
    <t xml:space="preserve">뉴의 어필 할 수 있는 특성에 대해서 이야기 </t>
    <phoneticPr fontId="12" type="noConversion"/>
  </si>
  <si>
    <t>하였습니다.</t>
    <phoneticPr fontId="12" type="noConversion"/>
  </si>
  <si>
    <t xml:space="preserve"> -커피교육실시 :카푸치노교육진행</t>
    <phoneticPr fontId="12" type="noConversion"/>
  </si>
  <si>
    <t xml:space="preserve"> -런치:정신분석연구소와 일목회 등 모임성격의 손님으로 런치매출</t>
    <phoneticPr fontId="12" type="noConversion"/>
  </si>
  <si>
    <t xml:space="preserve">   에 도움되었습니다.</t>
    <phoneticPr fontId="12" type="noConversion"/>
  </si>
  <si>
    <t xml:space="preserve"> -디너영업시 예약손님외에도 일반손님의 방문이 와인타임까지</t>
    <phoneticPr fontId="12" type="noConversion"/>
  </si>
  <si>
    <t xml:space="preserve">   이어졌으며 와인,음료 매출 높았습니다.</t>
    <phoneticPr fontId="12" type="noConversion"/>
  </si>
  <si>
    <t xml:space="preserve">  &lt;와인 8병 판매, 글라스와인:6잔 판매&gt;</t>
    <phoneticPr fontId="12" type="noConversion"/>
  </si>
  <si>
    <t>Verona</t>
    <phoneticPr fontId="12" type="noConversion"/>
  </si>
  <si>
    <t>Roma</t>
    <phoneticPr fontId="12" type="noConversion"/>
  </si>
  <si>
    <t>3(6)</t>
    <phoneticPr fontId="12" type="noConversion"/>
  </si>
  <si>
    <t>1(1)</t>
    <phoneticPr fontId="12" type="noConversion"/>
  </si>
  <si>
    <t>0(1)</t>
    <phoneticPr fontId="12" type="noConversion"/>
  </si>
  <si>
    <t>Pasta-Gamberi</t>
    <phoneticPr fontId="12" type="noConversion"/>
  </si>
  <si>
    <t>우오바</t>
    <phoneticPr fontId="12" type="noConversion"/>
  </si>
  <si>
    <t>치킨구이,깔라마리</t>
    <phoneticPr fontId="12" type="noConversion"/>
  </si>
  <si>
    <t xml:space="preserve">  : 7월22일부터 시행하는 삼성카드 할인행사 진행하며 할인율은</t>
    <phoneticPr fontId="12" type="noConversion"/>
  </si>
  <si>
    <t xml:space="preserve">    10% 해당되는 카드는 4개입니다.</t>
    <phoneticPr fontId="12" type="noConversion"/>
  </si>
  <si>
    <t xml:space="preserve">    1카드당 최대할인인원은 19명이라고 합니다.</t>
    <phoneticPr fontId="12" type="noConversion"/>
  </si>
  <si>
    <t xml:space="preserve">   연회일때는 할인이 안되는점 말하였으며 담당자 확인 후 연락</t>
    <phoneticPr fontId="12" type="noConversion"/>
  </si>
  <si>
    <t xml:space="preserve">    주기로 하였습니다.(4층 파티또 제외 희망합니다.)</t>
    <phoneticPr fontId="12" type="noConversion"/>
  </si>
  <si>
    <t xml:space="preserve"> -삼성카드 할인 담당자 설명차 방문</t>
    <phoneticPr fontId="12" type="noConversion"/>
  </si>
  <si>
    <t>2013. 7. 19. 금</t>
    <phoneticPr fontId="5" type="noConversion"/>
  </si>
  <si>
    <t>정다영 - 믹스드 깔라마리</t>
    <phoneticPr fontId="12" type="noConversion"/>
  </si>
  <si>
    <t>나윤석 - 우오바, 마스카포네 버섯구이</t>
    <phoneticPr fontId="12" type="noConversion"/>
  </si>
  <si>
    <t>주방 1,2층 환풍기의 동력이</t>
    <phoneticPr fontId="12" type="noConversion"/>
  </si>
  <si>
    <t>약하여 공기의 순환이 잘 되지 않아</t>
    <phoneticPr fontId="12" type="noConversion"/>
  </si>
  <si>
    <t>매장에 주방 냄새가 퍼집니다.</t>
    <phoneticPr fontId="12" type="noConversion"/>
  </si>
  <si>
    <t>홍유봉 님</t>
    <phoneticPr fontId="12" type="noConversion"/>
  </si>
  <si>
    <t>김미혜 님</t>
    <phoneticPr fontId="12" type="noConversion"/>
  </si>
  <si>
    <t>김연미 님</t>
    <phoneticPr fontId="12" type="noConversion"/>
  </si>
  <si>
    <t>김지영 님</t>
    <phoneticPr fontId="12" type="noConversion"/>
  </si>
  <si>
    <t>박연신 님</t>
    <phoneticPr fontId="12" type="noConversion"/>
  </si>
  <si>
    <t>김인숙 님</t>
    <phoneticPr fontId="12" type="noConversion"/>
  </si>
  <si>
    <t>이홍길 님</t>
    <phoneticPr fontId="12" type="noConversion"/>
  </si>
  <si>
    <t>최기진 님</t>
    <phoneticPr fontId="12" type="noConversion"/>
  </si>
  <si>
    <t>이한결 님</t>
    <phoneticPr fontId="12" type="noConversion"/>
  </si>
  <si>
    <t>Luch Aset</t>
    <phoneticPr fontId="12" type="noConversion"/>
  </si>
  <si>
    <t>우오바</t>
    <phoneticPr fontId="12" type="noConversion"/>
  </si>
  <si>
    <t>PASTA-Gamberi</t>
    <phoneticPr fontId="12" type="noConversion"/>
  </si>
  <si>
    <t>2013. 7. 20. 토</t>
    <phoneticPr fontId="5" type="noConversion"/>
  </si>
  <si>
    <t>이경애 님</t>
    <phoneticPr fontId="12" type="noConversion"/>
  </si>
  <si>
    <t>김정연 님</t>
    <phoneticPr fontId="12" type="noConversion"/>
  </si>
  <si>
    <t>최진혁 변호사</t>
    <phoneticPr fontId="12" type="noConversion"/>
  </si>
  <si>
    <t>조성진 님</t>
    <phoneticPr fontId="12" type="noConversion"/>
  </si>
  <si>
    <t>김리라 님</t>
    <phoneticPr fontId="12" type="noConversion"/>
  </si>
  <si>
    <t>윤현우 님</t>
    <phoneticPr fontId="12" type="noConversion"/>
  </si>
  <si>
    <t>이준우 님</t>
    <phoneticPr fontId="12" type="noConversion"/>
  </si>
  <si>
    <t>김황기 님</t>
    <phoneticPr fontId="12" type="noConversion"/>
  </si>
  <si>
    <t>김용하 님</t>
    <phoneticPr fontId="12" type="noConversion"/>
  </si>
  <si>
    <t>이종갑 님</t>
    <phoneticPr fontId="12" type="noConversion"/>
  </si>
  <si>
    <t>단품 파스타 접시 2ea</t>
    <phoneticPr fontId="12" type="noConversion"/>
  </si>
  <si>
    <t>1층 왼쪽 끝 인덕션 전원이 들어오</t>
    <phoneticPr fontId="12" type="noConversion"/>
  </si>
  <si>
    <t>지 않아 월요일에 최승욱 대리에게</t>
    <phoneticPr fontId="12" type="noConversion"/>
  </si>
  <si>
    <t>연락 할 예정입니다.</t>
    <phoneticPr fontId="12" type="noConversion"/>
  </si>
  <si>
    <t>핸드 믹서기 본체 전원이 안들어옴</t>
    <phoneticPr fontId="12" type="noConversion"/>
  </si>
  <si>
    <t>핸드믹서기 as센터에 가서 교체 하였</t>
    <phoneticPr fontId="12" type="noConversion"/>
  </si>
  <si>
    <t>습니다.</t>
    <phoneticPr fontId="12" type="noConversion"/>
  </si>
  <si>
    <t>최진혁 변호사님 안티 셀렉션 제공 메뉴</t>
    <phoneticPr fontId="12" type="noConversion"/>
  </si>
  <si>
    <t>새우젓드래싱을 곁들인 오이고추 도미 까르파</t>
    <phoneticPr fontId="12" type="noConversion"/>
  </si>
  <si>
    <t>볼로네제 부르스케타, 리치올리, 토마토 스터</t>
    <phoneticPr fontId="12" type="noConversion"/>
  </si>
  <si>
    <t>핑, 깔라마리</t>
    <phoneticPr fontId="12" type="noConversion"/>
  </si>
  <si>
    <t>치오, 프로슈토 맬론, 문어 까르파치오, 아보</t>
    <phoneticPr fontId="12" type="noConversion"/>
  </si>
  <si>
    <t>카도 자두 샐러드</t>
    <phoneticPr fontId="12" type="noConversion"/>
  </si>
  <si>
    <t>봉골레파스타</t>
    <phoneticPr fontId="12" type="noConversion"/>
  </si>
  <si>
    <t>날치알파스타</t>
    <phoneticPr fontId="12" type="noConversion"/>
  </si>
  <si>
    <t>안티셀렉션</t>
    <phoneticPr fontId="12" type="noConversion"/>
  </si>
  <si>
    <t>1(2)</t>
    <phoneticPr fontId="12" type="noConversion"/>
  </si>
  <si>
    <t xml:space="preserve"> -진나현, 황주식, 박민호 사원 주문받는법 교육 실시</t>
    <phoneticPr fontId="12" type="noConversion"/>
  </si>
  <si>
    <t xml:space="preserve"> 시뮬레이션으로 진행된 주문받는법 교육으로 개선해야 될 사항 </t>
    <phoneticPr fontId="12" type="noConversion"/>
  </si>
  <si>
    <t xml:space="preserve"> 체크하였습니다. 다음 주 보완 후 재체크 할 예정입니다.</t>
    <phoneticPr fontId="12" type="noConversion"/>
  </si>
  <si>
    <t xml:space="preserve">  니다. </t>
    <phoneticPr fontId="12" type="noConversion"/>
  </si>
  <si>
    <t xml:space="preserve"> -내일 영업 종료후 하우스와인 선정차 홀직원와인시음 계획하고 있습</t>
    <phoneticPr fontId="12" type="noConversion"/>
  </si>
  <si>
    <t>0(8)</t>
    <phoneticPr fontId="12" type="noConversion"/>
  </si>
  <si>
    <t>0(2)</t>
    <phoneticPr fontId="12" type="noConversion"/>
  </si>
  <si>
    <t>0(1)</t>
    <phoneticPr fontId="12" type="noConversion"/>
  </si>
  <si>
    <t>D/A Set</t>
    <phoneticPr fontId="12" type="noConversion"/>
  </si>
  <si>
    <t xml:space="preserve"> -영업 종료 후 하우스와인 선정의 와인시음회 실시</t>
    <phoneticPr fontId="12" type="noConversion"/>
  </si>
  <si>
    <t xml:space="preserve"> 블라이드 테이스팅으로 와인시음회 실시하였습니다.</t>
    <phoneticPr fontId="12" type="noConversion"/>
  </si>
  <si>
    <t xml:space="preserve"> 직원들의 공통된 의견으로 선정되었습니다.</t>
    <phoneticPr fontId="12" type="noConversion"/>
  </si>
  <si>
    <t>2013. 7. 21. 일</t>
    <phoneticPr fontId="5" type="noConversion"/>
  </si>
  <si>
    <t>김완 님</t>
    <phoneticPr fontId="12" type="noConversion"/>
  </si>
  <si>
    <t>이지현 님</t>
    <phoneticPr fontId="12" type="noConversion"/>
  </si>
  <si>
    <t>김재경박사님</t>
    <phoneticPr fontId="12" type="noConversion"/>
  </si>
  <si>
    <t>신애경님</t>
    <phoneticPr fontId="12" type="noConversion"/>
  </si>
  <si>
    <t>김현정님</t>
    <phoneticPr fontId="12" type="noConversion"/>
  </si>
  <si>
    <t>13+3</t>
    <phoneticPr fontId="12" type="noConversion"/>
  </si>
  <si>
    <t>이은하 님</t>
    <phoneticPr fontId="12" type="noConversion"/>
  </si>
  <si>
    <t>최성경 님</t>
    <phoneticPr fontId="12" type="noConversion"/>
  </si>
  <si>
    <t>2013. 7. 22. 월</t>
    <phoneticPr fontId="5" type="noConversion"/>
  </si>
  <si>
    <t>강지원사원은 주방 직원들에게 양정육 손질</t>
    <phoneticPr fontId="12" type="noConversion"/>
  </si>
  <si>
    <t>방법과 메뉴에 대해 교육하였습니다.</t>
    <phoneticPr fontId="12" type="noConversion"/>
  </si>
  <si>
    <t>김초연사원은 비프 까르파치오, 우오바, 시져</t>
    <phoneticPr fontId="12" type="noConversion"/>
  </si>
  <si>
    <t>샐러드를 재시연하였으며, 비프까르파치오</t>
    <phoneticPr fontId="12" type="noConversion"/>
  </si>
  <si>
    <t>에 고기 간을 약간 더 강하게 해야 할 것 같고</t>
    <phoneticPr fontId="12" type="noConversion"/>
  </si>
  <si>
    <t>우오바는 완성도 높게 만들었으며 시져샐러</t>
    <phoneticPr fontId="12" type="noConversion"/>
  </si>
  <si>
    <t>드 또한 엔쵸비 양을 늘리고 베이컨 양을 줄여</t>
    <phoneticPr fontId="12" type="noConversion"/>
  </si>
  <si>
    <t>지난 번 시연 했을 때 보다 간이 잘 맞았습니</t>
    <phoneticPr fontId="12" type="noConversion"/>
  </si>
  <si>
    <t>다.</t>
    <phoneticPr fontId="12" type="noConversion"/>
  </si>
  <si>
    <t>구영서 님</t>
    <phoneticPr fontId="12" type="noConversion"/>
  </si>
  <si>
    <t>정주영 님</t>
    <phoneticPr fontId="12" type="noConversion"/>
  </si>
  <si>
    <t>김민희 님</t>
    <phoneticPr fontId="12" type="noConversion"/>
  </si>
  <si>
    <t>버섯샐러드</t>
    <phoneticPr fontId="12" type="noConversion"/>
  </si>
  <si>
    <t>블루베리치즈케잌</t>
    <phoneticPr fontId="12" type="noConversion"/>
  </si>
  <si>
    <t xml:space="preserve">- 진나현사원의 라떼아트교육을
 실시 하였습니다.  </t>
    <phoneticPr fontId="12" type="noConversion"/>
  </si>
  <si>
    <t>장마철대비 테라스 보수작업을 금일 실시하였습니다.</t>
    <phoneticPr fontId="12" type="noConversion"/>
  </si>
  <si>
    <t xml:space="preserve"> -폭우로 인하여 예약한 분들의 취소가 있었으며 고객의 방문이 저조</t>
    <phoneticPr fontId="12" type="noConversion"/>
  </si>
  <si>
    <t>하였습니다. 이에 계단청소 및 미비한곳의 청소 실시하였습니다.</t>
    <phoneticPr fontId="12" type="noConversion"/>
  </si>
  <si>
    <t xml:space="preserve"> -4층 커피머신 설치가 빨리 이루어졌으면 합니다. 펜디코리아 29일,30일 2일간의 행사때에도 필요합니다.</t>
    <phoneticPr fontId="12" type="noConversion"/>
  </si>
  <si>
    <t xml:space="preserve"> -진나현, 박민호 사원 고객주문받을시</t>
    <phoneticPr fontId="12" type="noConversion"/>
  </si>
  <si>
    <t xml:space="preserve">  대처법에 관하여 교육실시</t>
    <phoneticPr fontId="12" type="noConversion"/>
  </si>
  <si>
    <t xml:space="preserve">  :교육자 유보람사원</t>
    <phoneticPr fontId="12" type="noConversion"/>
  </si>
  <si>
    <t xml:space="preserve"> -박민호사원 라떼교육 실시</t>
    <phoneticPr fontId="12" type="noConversion"/>
  </si>
  <si>
    <t>홍다영님</t>
    <phoneticPr fontId="12" type="noConversion"/>
  </si>
  <si>
    <t xml:space="preserve">  </t>
    <phoneticPr fontId="12" type="noConversion"/>
  </si>
  <si>
    <t xml:space="preserve"> </t>
    <phoneticPr fontId="12" type="noConversion"/>
  </si>
  <si>
    <t>1층 주방 능률을 높이기 위해 동선에 관해서</t>
    <phoneticPr fontId="12" type="noConversion"/>
  </si>
  <si>
    <t>토론하였습니다.</t>
    <phoneticPr fontId="12" type="noConversion"/>
  </si>
  <si>
    <t>텃밭에 허브 가지치기를 실시 하였습니다.</t>
    <phoneticPr fontId="12" type="noConversion"/>
  </si>
  <si>
    <t>2층 모든 냉장고, 오븐, 기물 보관소 등 세척</t>
    <phoneticPr fontId="12" type="noConversion"/>
  </si>
  <si>
    <t>을 실시 하였습니다.</t>
    <phoneticPr fontId="12" type="noConversion"/>
  </si>
  <si>
    <t>2013. 7. 23. 화</t>
    <phoneticPr fontId="5" type="noConversion"/>
  </si>
  <si>
    <t>2013. 7. 24. 수</t>
    <phoneticPr fontId="5" type="noConversion"/>
  </si>
  <si>
    <t>꼴라메르까토피자</t>
    <phoneticPr fontId="12" type="noConversion"/>
  </si>
  <si>
    <t>해산물파스타</t>
    <phoneticPr fontId="12" type="noConversion"/>
  </si>
  <si>
    <t>카프레제</t>
    <phoneticPr fontId="12" type="noConversion"/>
  </si>
  <si>
    <t xml:space="preserve"> -파스타 시연</t>
    <phoneticPr fontId="12" type="noConversion"/>
  </si>
  <si>
    <t xml:space="preserve">  -로즈마리 화분 교체 작업 실시</t>
    <phoneticPr fontId="12" type="noConversion"/>
  </si>
  <si>
    <t xml:space="preserve"> 긴 장마로 인하여 광합성부족으로 로즈마리화분이 시들어 입구쪽</t>
    <phoneticPr fontId="12" type="noConversion"/>
  </si>
  <si>
    <t>화분과 야외에 있던 화분교체작업하여 입구쪽 물청소 실시하였습니다.</t>
    <phoneticPr fontId="12" type="noConversion"/>
  </si>
  <si>
    <t>이영혜님</t>
    <phoneticPr fontId="12" type="noConversion"/>
  </si>
  <si>
    <t>정신분석</t>
    <phoneticPr fontId="12" type="noConversion"/>
  </si>
  <si>
    <t>송하정님</t>
    <phoneticPr fontId="12" type="noConversion"/>
  </si>
  <si>
    <t>김의선님</t>
    <phoneticPr fontId="12" type="noConversion"/>
  </si>
  <si>
    <t>유보람사원</t>
    <phoneticPr fontId="12" type="noConversion"/>
  </si>
  <si>
    <t>가족들과 식사</t>
    <phoneticPr fontId="12" type="noConversion"/>
  </si>
  <si>
    <t>나윤석사원이 까르보나라, 봉골레 파스타를</t>
    <phoneticPr fontId="12" type="noConversion"/>
  </si>
  <si>
    <t>시연 및 유래, 재료 구성, 만드는 방법에 대해</t>
    <phoneticPr fontId="12" type="noConversion"/>
  </si>
  <si>
    <t>발표하였고 봉골레의 가끔 등장하는 뻘에 대</t>
    <phoneticPr fontId="12" type="noConversion"/>
  </si>
  <si>
    <t>해 이야기 하였습니다. 어패류 관리는 물 1리</t>
    <phoneticPr fontId="12" type="noConversion"/>
  </si>
  <si>
    <t>터에 천일염 30그람 기준으로 바다 염분과 같</t>
    <phoneticPr fontId="12" type="noConversion"/>
  </si>
  <si>
    <t>게 하여 어두는 곳에 보관하여 뻘을 다 토하</t>
    <phoneticPr fontId="12" type="noConversion"/>
  </si>
  <si>
    <t>게 한 후 사용함으로써 최대한 뻘이 나오지</t>
    <phoneticPr fontId="12" type="noConversion"/>
  </si>
  <si>
    <t>않도록 조리시 주의 하겠습니다.</t>
    <phoneticPr fontId="12" type="noConversion"/>
  </si>
  <si>
    <t>0(8)</t>
    <phoneticPr fontId="12" type="noConversion"/>
  </si>
  <si>
    <t>1(3)</t>
    <phoneticPr fontId="12" type="noConversion"/>
  </si>
  <si>
    <t>1(2)</t>
    <phoneticPr fontId="12" type="noConversion"/>
  </si>
  <si>
    <t>Lunch Bset</t>
    <phoneticPr fontId="12" type="noConversion"/>
  </si>
  <si>
    <t>루꼴라피자</t>
    <phoneticPr fontId="12" type="noConversion"/>
  </si>
  <si>
    <t>버섯샐러드</t>
    <phoneticPr fontId="12" type="noConversion"/>
  </si>
  <si>
    <t xml:space="preserve"> </t>
    <phoneticPr fontId="12" type="noConversion"/>
  </si>
  <si>
    <t xml:space="preserve"> -유한양행 제품설명회 행사 실시</t>
    <phoneticPr fontId="12" type="noConversion"/>
  </si>
  <si>
    <t>4층에서 진행된 오늘행사는 1시~3시까지 제품설명, 3시~4시 식사시간</t>
    <phoneticPr fontId="12" type="noConversion"/>
  </si>
  <si>
    <t>으로 진행되어 안티셀렉션,우오바,2가지맛의 피자, 디저트(케익,과일)</t>
    <phoneticPr fontId="12" type="noConversion"/>
  </si>
  <si>
    <t>, 음료 로 식사진행 4인 Share 메뉴로 제공되었습니다. &lt;1인기준:\45,000&gt;</t>
    <phoneticPr fontId="12" type="noConversion"/>
  </si>
  <si>
    <t xml:space="preserve"> =&gt;고객의 만족도가 좋았으며, 다음행사시에도 행사컨셉에 맞게 </t>
    <phoneticPr fontId="12" type="noConversion"/>
  </si>
  <si>
    <t xml:space="preserve">    코스 또는 단품 Share으로 제공할예정입니다.</t>
    <phoneticPr fontId="12" type="noConversion"/>
  </si>
  <si>
    <t xml:space="preserve"> -박민호:커피라떼아트교육실시</t>
    <phoneticPr fontId="12" type="noConversion"/>
  </si>
  <si>
    <t>2013. 7. 25. 목</t>
    <phoneticPr fontId="5" type="noConversion"/>
  </si>
  <si>
    <t>유애리님</t>
    <phoneticPr fontId="12" type="noConversion"/>
  </si>
  <si>
    <t>대표님</t>
    <phoneticPr fontId="12" type="noConversion"/>
  </si>
  <si>
    <t>정은지님</t>
    <phoneticPr fontId="12" type="noConversion"/>
  </si>
  <si>
    <t>1:00~5:00</t>
    <phoneticPr fontId="12" type="noConversion"/>
  </si>
  <si>
    <t>유한양행</t>
    <phoneticPr fontId="12" type="noConversion"/>
  </si>
  <si>
    <t>18+4</t>
    <phoneticPr fontId="12" type="noConversion"/>
  </si>
  <si>
    <t>Roma, 빔프로젝트 설치, 1인당 45,000원 결재</t>
    <phoneticPr fontId="12" type="noConversion"/>
  </si>
  <si>
    <t xml:space="preserve">유한양행 핑거푸드 안티 셀렉션 </t>
    <phoneticPr fontId="12" type="noConversion"/>
  </si>
  <si>
    <t>마리네이드 문어 까르파치오</t>
    <phoneticPr fontId="12" type="noConversion"/>
  </si>
  <si>
    <t>닭가슴살 딥을 올린 부르스케타</t>
    <phoneticPr fontId="12" type="noConversion"/>
  </si>
  <si>
    <t>버섯 스프링롤</t>
    <phoneticPr fontId="12" type="noConversion"/>
  </si>
  <si>
    <t>블랙,그린올리브 꼬치</t>
    <phoneticPr fontId="12" type="noConversion"/>
  </si>
  <si>
    <t>바엔 키친에서 1층 주방 견적을 뽑</t>
    <phoneticPr fontId="12" type="noConversion"/>
  </si>
  <si>
    <t>으려고 방문 하였습니다.</t>
    <phoneticPr fontId="12" type="noConversion"/>
  </si>
  <si>
    <t>날파리 등 벌레 때문에 화단에 허브</t>
    <phoneticPr fontId="12" type="noConversion"/>
  </si>
  <si>
    <t>를 제거하였습니다.</t>
    <phoneticPr fontId="12" type="noConversion"/>
  </si>
  <si>
    <t xml:space="preserve"> 홍성철 대표님</t>
    <phoneticPr fontId="12" type="noConversion"/>
  </si>
  <si>
    <t>주음엄마</t>
    <phoneticPr fontId="12" type="noConversion"/>
  </si>
  <si>
    <t>해산물우오바</t>
    <phoneticPr fontId="12" type="noConversion"/>
  </si>
  <si>
    <t>머드초코케이크</t>
    <phoneticPr fontId="12" type="noConversion"/>
  </si>
  <si>
    <t>아라비아따파스타</t>
    <phoneticPr fontId="12" type="noConversion"/>
  </si>
  <si>
    <t>2013. 7.26</t>
    <phoneticPr fontId="5" type="noConversion"/>
  </si>
  <si>
    <t>- 4층공간과 화장실 
  대청소를 실시 하였습니다. 평소 청소하던 구간외에
좀더 세밀하고 외진곳까지 청소하여, 청결에 신경썼습니다.</t>
    <phoneticPr fontId="12" type="noConversion"/>
  </si>
  <si>
    <t>김명린</t>
    <phoneticPr fontId="12" type="noConversion"/>
  </si>
  <si>
    <t>김지은님</t>
    <phoneticPr fontId="12" type="noConversion"/>
  </si>
  <si>
    <t>이정수님</t>
    <phoneticPr fontId="12" type="noConversion"/>
  </si>
  <si>
    <t>유기환님</t>
    <phoneticPr fontId="12" type="noConversion"/>
  </si>
  <si>
    <t>고창현님</t>
    <phoneticPr fontId="12" type="noConversion"/>
  </si>
  <si>
    <t>이지윤님</t>
    <phoneticPr fontId="12" type="noConversion"/>
  </si>
  <si>
    <t>김지원님</t>
    <phoneticPr fontId="12" type="noConversion"/>
  </si>
  <si>
    <t>방연정님</t>
    <phoneticPr fontId="12" type="noConversion"/>
  </si>
  <si>
    <t>서애덕이사님 지인</t>
    <phoneticPr fontId="12" type="noConversion"/>
  </si>
  <si>
    <t>어제 정리한 화단에 로즈마리를 옮</t>
    <phoneticPr fontId="12" type="noConversion"/>
  </si>
  <si>
    <t>겨 심었습니다.</t>
    <phoneticPr fontId="12" type="noConversion"/>
  </si>
  <si>
    <t>임주임은 시즌 피자, 신주임은 시즌 파스타(</t>
    <phoneticPr fontId="12" type="noConversion"/>
  </si>
  <si>
    <t>꽁치), 스폐셜 까르니 시연이 있었고, 서이사</t>
    <phoneticPr fontId="12" type="noConversion"/>
  </si>
  <si>
    <t>님, 지배인님, 공수경사원이 참석하여 보완</t>
    <phoneticPr fontId="12" type="noConversion"/>
  </si>
  <si>
    <t>점을 이야기 하였습니다.</t>
    <phoneticPr fontId="12" type="noConversion"/>
  </si>
  <si>
    <t>누적매출</t>
    <phoneticPr fontId="12" type="noConversion"/>
  </si>
  <si>
    <t>목표매출</t>
    <phoneticPr fontId="12" type="noConversion"/>
  </si>
  <si>
    <t>1(9)</t>
    <phoneticPr fontId="12" type="noConversion"/>
  </si>
  <si>
    <t>0(3)</t>
    <phoneticPr fontId="12" type="noConversion"/>
  </si>
  <si>
    <t>1(3)</t>
    <phoneticPr fontId="12" type="noConversion"/>
  </si>
  <si>
    <t>Luch Aset</t>
    <phoneticPr fontId="12" type="noConversion"/>
  </si>
  <si>
    <t>바질페스토파스타</t>
    <phoneticPr fontId="12" type="noConversion"/>
  </si>
  <si>
    <t>루꼴라피자</t>
    <phoneticPr fontId="12" type="noConversion"/>
  </si>
  <si>
    <t>2013. 7.27</t>
    <phoneticPr fontId="5" type="noConversion"/>
  </si>
  <si>
    <t>오동진 님</t>
    <phoneticPr fontId="12" type="noConversion"/>
  </si>
  <si>
    <t>써니 님</t>
    <phoneticPr fontId="12" type="noConversion"/>
  </si>
  <si>
    <t>윤대희 님</t>
    <phoneticPr fontId="12" type="noConversion"/>
  </si>
  <si>
    <t>박효빈 님</t>
    <phoneticPr fontId="12" type="noConversion"/>
  </si>
  <si>
    <t>고병준 님</t>
    <phoneticPr fontId="12" type="noConversion"/>
  </si>
  <si>
    <t>김재균 님</t>
    <phoneticPr fontId="12" type="noConversion"/>
  </si>
  <si>
    <t>이우진 님</t>
    <phoneticPr fontId="12" type="noConversion"/>
  </si>
  <si>
    <t>남역석 님</t>
    <phoneticPr fontId="12" type="noConversion"/>
  </si>
  <si>
    <t>임유리 사원, 김초연 사원 양갈비 손질 방법</t>
    <phoneticPr fontId="12" type="noConversion"/>
  </si>
  <si>
    <t>이론 및 실습 실시.</t>
    <phoneticPr fontId="12" type="noConversion"/>
  </si>
  <si>
    <t xml:space="preserve"> -진나현, 황주식 사원 시뮬레이션 교육 진행</t>
    <phoneticPr fontId="12" type="noConversion"/>
  </si>
  <si>
    <t>진나현, 황주식 사원 고객주문과 응대법에</t>
    <phoneticPr fontId="12" type="noConversion"/>
  </si>
  <si>
    <t>관하여 시뮬레이션 교육 진행하였습니다.</t>
    <phoneticPr fontId="12" type="noConversion"/>
  </si>
  <si>
    <t xml:space="preserve">저번 시뮬레이션의 지적사항이 보완되었으며 </t>
    <phoneticPr fontId="12" type="noConversion"/>
  </si>
  <si>
    <t>꾸준히 교육할예정입니다.</t>
    <phoneticPr fontId="12" type="noConversion"/>
  </si>
  <si>
    <t>고객응대시 미흡한 대처에 관해서는</t>
    <phoneticPr fontId="12" type="noConversion"/>
  </si>
  <si>
    <t xml:space="preserve"> -휴가시즌으로 인하여 가족모임의 식사가 없었으며, 친구모임</t>
    <phoneticPr fontId="12" type="noConversion"/>
  </si>
  <si>
    <t>(브라이덜파티) 외에 소개팅 손님이 많았습니다.</t>
    <phoneticPr fontId="12" type="noConversion"/>
  </si>
  <si>
    <t xml:space="preserve"> -월요일 2기 와인교육이 진행됩니다.(신입직원와인교육실시)</t>
    <phoneticPr fontId="12" type="noConversion"/>
  </si>
  <si>
    <t>1(10)</t>
    <phoneticPr fontId="12" type="noConversion"/>
  </si>
  <si>
    <t>1(4)</t>
    <phoneticPr fontId="12" type="noConversion"/>
  </si>
  <si>
    <t>너트피자</t>
    <phoneticPr fontId="12" type="noConversion"/>
  </si>
  <si>
    <t>봉골레파스타</t>
    <phoneticPr fontId="12" type="noConversion"/>
  </si>
  <si>
    <t>알리오올리오파스타</t>
    <phoneticPr fontId="12" type="noConversion"/>
  </si>
  <si>
    <t>2013. 7. 28. 일</t>
    <phoneticPr fontId="5" type="noConversion"/>
  </si>
  <si>
    <t>김재경박사님</t>
    <phoneticPr fontId="12" type="noConversion"/>
  </si>
  <si>
    <t>김연미님</t>
    <phoneticPr fontId="12" type="noConversion"/>
  </si>
  <si>
    <t>한윤지님</t>
    <phoneticPr fontId="12" type="noConversion"/>
  </si>
  <si>
    <t>조유미님</t>
    <phoneticPr fontId="12" type="noConversion"/>
  </si>
  <si>
    <t>남중수님</t>
    <phoneticPr fontId="12" type="noConversion"/>
  </si>
  <si>
    <t>이주헌님</t>
    <phoneticPr fontId="12" type="noConversion"/>
  </si>
  <si>
    <t>신영석님</t>
    <phoneticPr fontId="12" type="noConversion"/>
  </si>
  <si>
    <t>Verona</t>
    <phoneticPr fontId="12" type="noConversion"/>
  </si>
  <si>
    <t>홀 신입직원 위주로(황주식,진나현,박민호)</t>
    <phoneticPr fontId="12" type="noConversion"/>
  </si>
  <si>
    <t>메뉴 교육을 실시하였습니다.</t>
    <phoneticPr fontId="12" type="noConversion"/>
  </si>
  <si>
    <t>재료구성, 만드는 방법, 메뉴유래, 맛의 포인</t>
    <phoneticPr fontId="12" type="noConversion"/>
  </si>
  <si>
    <t>트등을 신주임 주관하여 교육 하였습니다.</t>
    <phoneticPr fontId="12" type="noConversion"/>
  </si>
  <si>
    <t>와인교육을 대체할 주방 교육에 대</t>
    <phoneticPr fontId="12" type="noConversion"/>
  </si>
  <si>
    <t>해 토론하였습니다.</t>
    <phoneticPr fontId="12" type="noConversion"/>
  </si>
  <si>
    <t>- 당일 저녁영업이 활성화 되었습니다. 메뉴가 전체적으로 고르게 
   나가고, 와인과 파스타가 매출의 주를 이루었습니다.
 -내일 아침 펜디코리아 19人 행사가 로마에서 진행됩니다.</t>
    <phoneticPr fontId="12" type="noConversion"/>
  </si>
  <si>
    <t>1(11)</t>
    <phoneticPr fontId="12" type="noConversion"/>
  </si>
  <si>
    <t>바질페스토파스타</t>
    <phoneticPr fontId="12" type="noConversion"/>
  </si>
  <si>
    <t>메르까토피자</t>
    <phoneticPr fontId="12" type="noConversion"/>
  </si>
  <si>
    <t>날치알크림파스타</t>
    <phoneticPr fontId="12" type="noConversion"/>
  </si>
  <si>
    <t>2013. 7. 29. 월</t>
    <phoneticPr fontId="5" type="noConversion"/>
  </si>
  <si>
    <t>연어 그라브락스</t>
    <phoneticPr fontId="12" type="noConversion"/>
  </si>
  <si>
    <t>새우 아스파라거스로 속을 채운 앵치 오징어</t>
    <phoneticPr fontId="12" type="noConversion"/>
  </si>
  <si>
    <t>구운 수박과 관자</t>
    <phoneticPr fontId="12" type="noConversion"/>
  </si>
  <si>
    <t>양갈비</t>
    <phoneticPr fontId="12" type="noConversion"/>
  </si>
  <si>
    <t>과일</t>
    <phoneticPr fontId="12" type="noConversion"/>
  </si>
  <si>
    <t>화분에 심어져 있는 허브들은 벌레</t>
    <phoneticPr fontId="12" type="noConversion"/>
  </si>
  <si>
    <t>가 많이 먹어 심하게 훼손되어 정리</t>
    <phoneticPr fontId="12" type="noConversion"/>
  </si>
  <si>
    <t>하였습니다</t>
    <phoneticPr fontId="12" type="noConversion"/>
  </si>
  <si>
    <t>9:00~5:00</t>
    <phoneticPr fontId="12" type="noConversion"/>
  </si>
  <si>
    <t>Fendi Korea</t>
    <phoneticPr fontId="12" type="noConversion"/>
  </si>
  <si>
    <t>빔프로젝트 설치, Roma, L/B</t>
    <phoneticPr fontId="12" type="noConversion"/>
  </si>
  <si>
    <t>김혜진님</t>
    <phoneticPr fontId="12" type="noConversion"/>
  </si>
  <si>
    <t>김지영님</t>
    <phoneticPr fontId="12" type="noConversion"/>
  </si>
  <si>
    <t>김다솔님</t>
    <phoneticPr fontId="12" type="noConversion"/>
  </si>
  <si>
    <t>쿠마가이님</t>
    <phoneticPr fontId="12" type="noConversion"/>
  </si>
  <si>
    <t>나쓰미디어</t>
    <phoneticPr fontId="12" type="noConversion"/>
  </si>
  <si>
    <t>박형금님</t>
    <phoneticPr fontId="12" type="noConversion"/>
  </si>
  <si>
    <t>생일</t>
    <phoneticPr fontId="12" type="noConversion"/>
  </si>
  <si>
    <t>현대고메</t>
    <phoneticPr fontId="12" type="noConversion"/>
  </si>
  <si>
    <t>0(0)</t>
    <phoneticPr fontId="12" type="noConversion"/>
  </si>
  <si>
    <t>1(1)</t>
    <phoneticPr fontId="12" type="noConversion"/>
  </si>
  <si>
    <t>우오바</t>
    <phoneticPr fontId="12" type="noConversion"/>
  </si>
  <si>
    <t>날치알파스타</t>
    <phoneticPr fontId="12" type="noConversion"/>
  </si>
  <si>
    <t>해산물파스타</t>
    <phoneticPr fontId="12" type="noConversion"/>
  </si>
  <si>
    <t xml:space="preserve"> -펜디코리아 오늘 행사와 동일하게 내일진행되며 9시부터 미팅시작</t>
    <phoneticPr fontId="12" type="noConversion"/>
  </si>
  <si>
    <t xml:space="preserve">1시쯤 식사진행되며 5시 행사종료됩니다. 런치만 사용하며 매번 </t>
    <phoneticPr fontId="12" type="noConversion"/>
  </si>
  <si>
    <t xml:space="preserve"> 시즌 교육때마다 이용하는 고객입니다.</t>
    <phoneticPr fontId="12" type="noConversion"/>
  </si>
  <si>
    <t xml:space="preserve"> -한국광고학회 윤각 회장님 식사 2층 룸에서 이루어졌으며 와인판매율</t>
    <phoneticPr fontId="12" type="noConversion"/>
  </si>
  <si>
    <t xml:space="preserve"> 이 높았으며, 이외에도 오늘저녁 와인매출이 높았습니다.(10병판매)</t>
    <phoneticPr fontId="12" type="noConversion"/>
  </si>
  <si>
    <t>2013. 7. 30. 월</t>
    <phoneticPr fontId="5" type="noConversion"/>
  </si>
  <si>
    <t>펜디 코리아</t>
    <phoneticPr fontId="12" type="noConversion"/>
  </si>
  <si>
    <t>정현진 사장님</t>
    <phoneticPr fontId="12" type="noConversion"/>
  </si>
  <si>
    <t>머크</t>
    <phoneticPr fontId="12" type="noConversion"/>
  </si>
  <si>
    <t>강태진 전무님</t>
    <phoneticPr fontId="12" type="noConversion"/>
  </si>
  <si>
    <t>홍성철 대표님</t>
    <phoneticPr fontId="12" type="noConversion"/>
  </si>
  <si>
    <t>모수희 님</t>
    <phoneticPr fontId="12" type="noConversion"/>
  </si>
  <si>
    <t>차현욱 님</t>
    <phoneticPr fontId="12" type="noConversion"/>
  </si>
  <si>
    <t>1. 펜디코리아 2일간의 행사 만족도 높게 진행되었으며 8월1일, 8월2일</t>
    <phoneticPr fontId="12" type="noConversion"/>
  </si>
  <si>
    <t>2. 4층 예약이 늘어나고 세트판매율이 높아져 접시수량이 부족합니다.</t>
    <phoneticPr fontId="12" type="noConversion"/>
  </si>
  <si>
    <t>SBS대표</t>
    <phoneticPr fontId="12" type="noConversion"/>
  </si>
  <si>
    <t>삼성전무님</t>
    <phoneticPr fontId="12" type="noConversion"/>
  </si>
  <si>
    <t>제약회사</t>
    <phoneticPr fontId="12" type="noConversion"/>
  </si>
  <si>
    <t>우리금융지주 임원</t>
    <phoneticPr fontId="12" type="noConversion"/>
  </si>
  <si>
    <t xml:space="preserve">    2일간 L/B세트로 동일하게 진행될 예정입니다.</t>
    <phoneticPr fontId="12" type="noConversion"/>
  </si>
  <si>
    <t xml:space="preserve">     이에 접시구매하여 원활하게 제공하였으면 합니다.</t>
    <phoneticPr fontId="12" type="noConversion"/>
  </si>
  <si>
    <t>정리된 화단에 허브 및 꽃을 심었</t>
    <phoneticPr fontId="12" type="noConversion"/>
  </si>
  <si>
    <t>습니다.</t>
    <phoneticPr fontId="12" type="noConversion"/>
  </si>
  <si>
    <t>런치B세트</t>
    <phoneticPr fontId="12" type="noConversion"/>
  </si>
  <si>
    <t>해산물파스타</t>
    <phoneticPr fontId="12" type="noConversion"/>
  </si>
  <si>
    <t>디너A세트</t>
    <phoneticPr fontId="12" type="noConversion"/>
  </si>
  <si>
    <t>2013. 7. 31 수</t>
    <phoneticPr fontId="5" type="noConversion"/>
  </si>
  <si>
    <t>이승은님</t>
    <phoneticPr fontId="12" type="noConversion"/>
  </si>
  <si>
    <t>Verona, L/T</t>
    <phoneticPr fontId="12" type="noConversion"/>
  </si>
  <si>
    <t>손욱님</t>
    <phoneticPr fontId="12" type="noConversion"/>
  </si>
  <si>
    <t>정재호님</t>
    <phoneticPr fontId="12" type="noConversion"/>
  </si>
  <si>
    <t>방동우님</t>
    <phoneticPr fontId="12" type="noConversion"/>
  </si>
  <si>
    <t>김도영님</t>
    <phoneticPr fontId="12" type="noConversion"/>
  </si>
  <si>
    <t>사장님 L/T menu</t>
    <phoneticPr fontId="12" type="noConversion"/>
  </si>
  <si>
    <t>루꼴라를 감싼 도미와 꼬막 무침</t>
    <phoneticPr fontId="12" type="noConversion"/>
  </si>
  <si>
    <t>연어 그라브락스 샐러드</t>
    <phoneticPr fontId="12" type="noConversion"/>
  </si>
  <si>
    <t>토마토 콜드 파스타</t>
    <phoneticPr fontId="12" type="noConversion"/>
  </si>
  <si>
    <t>시즌메뉴 시연이 있었습니다.</t>
    <phoneticPr fontId="12" type="noConversion"/>
  </si>
  <si>
    <t>임대리 주관하여 에피 두가지 시연</t>
    <phoneticPr fontId="12" type="noConversion"/>
  </si>
  <si>
    <t>하였으며 수정 및 보완 하여 다음 달</t>
    <phoneticPr fontId="12" type="noConversion"/>
  </si>
  <si>
    <t>7일에 2차 시연이 있습니다.</t>
    <phoneticPr fontId="12" type="noConversion"/>
  </si>
  <si>
    <t>우니 부르스케타와 시금치 부르스케타</t>
    <phoneticPr fontId="12" type="noConversion"/>
  </si>
  <si>
    <t>파스타 접시 1ea</t>
    <phoneticPr fontId="12" type="noConversion"/>
  </si>
  <si>
    <t xml:space="preserve"> &lt;8월1일 예약사항&gt;</t>
    <phoneticPr fontId="12" type="noConversion"/>
  </si>
  <si>
    <t xml:space="preserve"> -필립스 전자 (20) 10:00~15:00 4층, L/T</t>
    <phoneticPr fontId="12" type="noConversion"/>
  </si>
  <si>
    <t xml:space="preserve"> -펜디 (16) 10:00 , Verona. L/A</t>
    <phoneticPr fontId="12" type="noConversion"/>
  </si>
  <si>
    <r>
      <t xml:space="preserve"> </t>
    </r>
    <r>
      <rPr>
        <b/>
        <sz val="12"/>
        <color theme="1"/>
        <rFont val="나눔고딕OTF"/>
        <charset val="129"/>
      </rPr>
      <t>-공소영 님(12) 6:30, 4층, D/A</t>
    </r>
    <phoneticPr fontId="12" type="noConversion"/>
  </si>
  <si>
    <t xml:space="preserve"> -강태진전무님(삼성) (15명). 7:00, Verona, D/A예정</t>
    <phoneticPr fontId="12" type="noConversion"/>
  </si>
  <si>
    <t>0(0)</t>
    <phoneticPr fontId="12" type="noConversion"/>
  </si>
  <si>
    <t>0(1)</t>
    <phoneticPr fontId="12" type="noConversion"/>
  </si>
  <si>
    <t>아라비아따 파스타</t>
    <phoneticPr fontId="12" type="noConversion"/>
  </si>
  <si>
    <t>깔라마리</t>
    <phoneticPr fontId="12" type="noConversion"/>
  </si>
  <si>
    <t>어니언 피자</t>
    <phoneticPr fontId="12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</si>
</sst>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[Red]&quot;₩&quot;#,##0"/>
    <numFmt numFmtId="177" formatCode="&quot;₩&quot;#,##0"/>
    <numFmt numFmtId="178" formatCode="#,##0_ "/>
    <numFmt numFmtId="179" formatCode="_-[$₩-412]* #,##0_-;\-[$₩-412]* #,##0_-;_-[$₩-412]* &quot;-&quot;??_-;_-@_-"/>
  </numFmts>
  <fonts count="19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1"/>
      <color theme="1"/>
      <name val="나눔고딕OTF"/>
      <charset val="129"/>
    </font>
    <font>
      <b/>
      <sz val="11"/>
      <color theme="1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color theme="1"/>
      <name val="나눔고딕OTF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</cellStyleXfs>
  <cellXfs count="559">
    <xf numFmtId="0" fontId="0" fillId="0" borderId="0" xfId="0"/>
    <xf numFmtId="0" fontId="3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/>
    <xf numFmtId="0" fontId="3" fillId="0" borderId="6" xfId="0" applyFont="1" applyBorder="1" applyAlignment="1">
      <alignment vertical="center"/>
    </xf>
    <xf numFmtId="0" fontId="11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/>
    <xf numFmtId="0" fontId="3" fillId="0" borderId="1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8" fontId="7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77" fontId="7" fillId="2" borderId="9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3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/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/>
    </xf>
    <xf numFmtId="0" fontId="0" fillId="0" borderId="0" xfId="0"/>
    <xf numFmtId="177" fontId="3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4" xfId="0" applyFont="1" applyBorder="1" applyAlignment="1">
      <alignment horizontal="center"/>
    </xf>
    <xf numFmtId="0" fontId="11" fillId="0" borderId="13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1" fontId="3" fillId="0" borderId="0" xfId="36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7" fontId="3" fillId="0" borderId="8" xfId="0" applyNumberFormat="1" applyFont="1" applyBorder="1" applyAlignment="1">
      <alignment horizontal="center"/>
    </xf>
    <xf numFmtId="177" fontId="3" fillId="0" borderId="10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42" fontId="9" fillId="0" borderId="11" xfId="35" applyFont="1" applyBorder="1" applyAlignment="1">
      <alignment horizontal="center" vertical="center"/>
    </xf>
    <xf numFmtId="42" fontId="9" fillId="0" borderId="15" xfId="35" applyFont="1" applyBorder="1" applyAlignment="1">
      <alignment horizontal="center" vertical="center"/>
    </xf>
    <xf numFmtId="42" fontId="9" fillId="0" borderId="12" xfId="35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 wrapText="1"/>
    </xf>
    <xf numFmtId="179" fontId="9" fillId="0" borderId="15" xfId="0" applyNumberFormat="1" applyFont="1" applyBorder="1" applyAlignment="1">
      <alignment horizontal="center" vertical="center"/>
    </xf>
    <xf numFmtId="179" fontId="9" fillId="0" borderId="1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0" borderId="13" xfId="0" applyFont="1" applyBorder="1" applyAlignment="1"/>
    <xf numFmtId="0" fontId="3" fillId="0" borderId="0" xfId="0" applyFont="1" applyBorder="1" applyAlignment="1"/>
    <xf numFmtId="0" fontId="3" fillId="0" borderId="14" xfId="0" applyFont="1" applyBorder="1" applyAlignment="1"/>
    <xf numFmtId="0" fontId="3" fillId="0" borderId="2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0" fillId="0" borderId="13" xfId="0" applyBorder="1"/>
    <xf numFmtId="0" fontId="0" fillId="0" borderId="5" xfId="0" applyBorder="1"/>
    <xf numFmtId="0" fontId="3" fillId="0" borderId="3" xfId="0" quotePrefix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2" xfId="0" quotePrefix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77" fontId="3" fillId="4" borderId="8" xfId="0" applyNumberFormat="1" applyFont="1" applyFill="1" applyBorder="1" applyAlignment="1">
      <alignment horizontal="center"/>
    </xf>
    <xf numFmtId="177" fontId="3" fillId="4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</cellXfs>
  <cellStyles count="37">
    <cellStyle name="쉼표 [0]" xfId="36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topLeftCell="A16" zoomScaleNormal="100" zoomScalePageLayoutView="150" workbookViewId="0">
      <selection activeCell="I52" sqref="I52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1.77734375" style="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0" t="s">
        <v>26</v>
      </c>
      <c r="B2" s="386" t="s">
        <v>47</v>
      </c>
      <c r="C2" s="387"/>
      <c r="D2" s="14" t="s">
        <v>1</v>
      </c>
      <c r="E2" s="14" t="s">
        <v>48</v>
      </c>
      <c r="F2" s="14" t="s">
        <v>0</v>
      </c>
      <c r="G2" s="14"/>
    </row>
    <row r="3" spans="1:8" ht="24" customHeight="1">
      <c r="A3" s="341" t="s">
        <v>16</v>
      </c>
      <c r="B3" s="342"/>
      <c r="C3" s="343"/>
      <c r="D3" s="327" t="s">
        <v>17</v>
      </c>
      <c r="E3" s="20" t="s">
        <v>25</v>
      </c>
      <c r="F3" s="20" t="s">
        <v>28</v>
      </c>
      <c r="G3" s="20" t="s">
        <v>29</v>
      </c>
      <c r="H3" s="3"/>
    </row>
    <row r="4" spans="1:8" ht="18.95" customHeight="1">
      <c r="A4" s="20" t="s">
        <v>2</v>
      </c>
      <c r="B4" s="388">
        <v>782450</v>
      </c>
      <c r="C4" s="389"/>
      <c r="D4" s="330"/>
      <c r="E4" s="27" t="s">
        <v>30</v>
      </c>
      <c r="F4" s="28">
        <v>25</v>
      </c>
      <c r="G4" s="28" t="s">
        <v>49</v>
      </c>
    </row>
    <row r="5" spans="1:8" ht="23.1" customHeight="1">
      <c r="A5" s="20" t="s">
        <v>3</v>
      </c>
      <c r="B5" s="390">
        <f>B6-B4</f>
        <v>942100</v>
      </c>
      <c r="C5" s="391"/>
      <c r="D5" s="330"/>
      <c r="E5" s="27" t="s">
        <v>31</v>
      </c>
      <c r="F5" s="28">
        <v>5</v>
      </c>
      <c r="G5" s="28" t="s">
        <v>50</v>
      </c>
    </row>
    <row r="6" spans="1:8" ht="21.95" customHeight="1">
      <c r="A6" s="20" t="s">
        <v>4</v>
      </c>
      <c r="B6" s="390">
        <v>1724550</v>
      </c>
      <c r="C6" s="391"/>
      <c r="D6" s="330"/>
      <c r="E6" s="27" t="s">
        <v>32</v>
      </c>
      <c r="F6" s="28">
        <v>5</v>
      </c>
      <c r="G6" s="28" t="s">
        <v>50</v>
      </c>
    </row>
    <row r="7" spans="1:8" ht="27.95" customHeight="1">
      <c r="A7" s="341" t="s">
        <v>15</v>
      </c>
      <c r="B7" s="342"/>
      <c r="C7" s="343"/>
      <c r="D7" s="33"/>
      <c r="E7" s="33"/>
      <c r="F7" s="33"/>
      <c r="G7" s="33"/>
    </row>
    <row r="8" spans="1:8" ht="17.100000000000001" customHeight="1">
      <c r="A8" s="392" t="s">
        <v>5</v>
      </c>
      <c r="B8" s="20" t="s">
        <v>33</v>
      </c>
      <c r="C8" s="20" t="s">
        <v>34</v>
      </c>
      <c r="D8" s="394" t="s">
        <v>6</v>
      </c>
      <c r="E8" s="20" t="s">
        <v>33</v>
      </c>
      <c r="F8" s="20" t="s">
        <v>34</v>
      </c>
      <c r="G8" s="40"/>
    </row>
    <row r="9" spans="1:8" ht="20.100000000000001" customHeight="1">
      <c r="A9" s="393"/>
      <c r="B9" s="32" t="s">
        <v>51</v>
      </c>
      <c r="C9" s="32" t="s">
        <v>52</v>
      </c>
      <c r="D9" s="395"/>
      <c r="E9" s="32" t="s">
        <v>31</v>
      </c>
      <c r="F9" s="29">
        <v>0</v>
      </c>
      <c r="G9" s="41"/>
    </row>
    <row r="10" spans="1:8" ht="18" customHeight="1">
      <c r="A10" s="393"/>
      <c r="B10" s="32" t="s">
        <v>53</v>
      </c>
      <c r="C10" s="29">
        <v>6</v>
      </c>
      <c r="D10" s="395"/>
      <c r="E10" s="32" t="s">
        <v>32</v>
      </c>
      <c r="F10" s="29">
        <v>0</v>
      </c>
      <c r="G10" s="41"/>
    </row>
    <row r="11" spans="1:8" ht="17.100000000000001" customHeight="1">
      <c r="A11" s="393"/>
      <c r="B11" s="30" t="s">
        <v>54</v>
      </c>
      <c r="C11" s="30">
        <v>4</v>
      </c>
      <c r="D11" s="395"/>
      <c r="E11" s="30" t="s">
        <v>55</v>
      </c>
      <c r="F11" s="30">
        <v>0</v>
      </c>
      <c r="G11" s="42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29"/>
      <c r="B13" s="20" t="s">
        <v>8</v>
      </c>
      <c r="C13" s="20" t="s">
        <v>11</v>
      </c>
      <c r="D13" s="20" t="s">
        <v>12</v>
      </c>
      <c r="E13" s="341" t="s">
        <v>13</v>
      </c>
      <c r="F13" s="342"/>
      <c r="G13" s="343"/>
    </row>
    <row r="14" spans="1:8" ht="17.100000000000001" customHeight="1">
      <c r="A14" s="323" t="s">
        <v>9</v>
      </c>
      <c r="B14" s="31">
        <v>0.5</v>
      </c>
      <c r="C14" s="29" t="s">
        <v>38</v>
      </c>
      <c r="D14" s="29">
        <v>7</v>
      </c>
      <c r="E14" s="381"/>
      <c r="F14" s="382"/>
      <c r="G14" s="383"/>
    </row>
    <row r="15" spans="1:8" ht="17.100000000000001" customHeight="1">
      <c r="A15" s="324"/>
      <c r="B15" s="31">
        <v>0.5</v>
      </c>
      <c r="C15" s="29" t="s">
        <v>39</v>
      </c>
      <c r="D15" s="29">
        <v>2</v>
      </c>
      <c r="E15" s="381"/>
      <c r="F15" s="382"/>
      <c r="G15" s="383"/>
    </row>
    <row r="16" spans="1:8" ht="17.100000000000001" customHeight="1">
      <c r="A16" s="324"/>
      <c r="B16" s="31">
        <v>0.5</v>
      </c>
      <c r="C16" s="29" t="s">
        <v>40</v>
      </c>
      <c r="D16" s="29">
        <v>3</v>
      </c>
      <c r="E16" s="381"/>
      <c r="F16" s="382"/>
      <c r="G16" s="383"/>
    </row>
    <row r="17" spans="1:7" ht="17.100000000000001" customHeight="1">
      <c r="A17" s="324"/>
      <c r="B17" s="31">
        <v>0.5</v>
      </c>
      <c r="C17" s="29" t="s">
        <v>41</v>
      </c>
      <c r="D17" s="29">
        <v>4</v>
      </c>
      <c r="E17" s="381"/>
      <c r="F17" s="382"/>
      <c r="G17" s="383"/>
    </row>
    <row r="18" spans="1:7" ht="17.100000000000001" customHeight="1">
      <c r="A18" s="324"/>
      <c r="B18" s="31">
        <v>0.5</v>
      </c>
      <c r="C18" s="29" t="s">
        <v>42</v>
      </c>
      <c r="D18" s="29">
        <v>3</v>
      </c>
      <c r="E18" s="381"/>
      <c r="F18" s="382"/>
      <c r="G18" s="383"/>
    </row>
    <row r="19" spans="1:7" ht="18.95" customHeight="1">
      <c r="A19" s="324"/>
      <c r="B19" s="29"/>
      <c r="C19" s="29"/>
      <c r="D19" s="29"/>
      <c r="E19" s="381"/>
      <c r="F19" s="382"/>
      <c r="G19" s="383"/>
    </row>
    <row r="20" spans="1:7" ht="18.95" customHeight="1">
      <c r="A20" s="324"/>
      <c r="B20" s="29"/>
      <c r="C20" s="29"/>
      <c r="D20" s="29"/>
      <c r="E20" s="381"/>
      <c r="F20" s="382"/>
      <c r="G20" s="383"/>
    </row>
    <row r="21" spans="1:7" ht="18.95" customHeight="1">
      <c r="A21" s="324"/>
      <c r="B21" s="29"/>
      <c r="C21" s="29"/>
      <c r="D21" s="29"/>
      <c r="E21" s="381"/>
      <c r="F21" s="382"/>
      <c r="G21" s="383"/>
    </row>
    <row r="22" spans="1:7" ht="18.95" customHeight="1">
      <c r="A22" s="325"/>
      <c r="B22" s="29"/>
      <c r="C22" s="29"/>
      <c r="D22" s="29"/>
      <c r="E22" s="381"/>
      <c r="F22" s="382"/>
      <c r="G22" s="383"/>
    </row>
    <row r="23" spans="1:7" ht="20.100000000000001" customHeight="1">
      <c r="A23" s="363" t="s">
        <v>10</v>
      </c>
      <c r="B23" s="31">
        <v>0.29166666666666669</v>
      </c>
      <c r="C23" s="29" t="s">
        <v>43</v>
      </c>
      <c r="D23" s="29">
        <v>3</v>
      </c>
      <c r="E23" s="384"/>
      <c r="F23" s="384"/>
      <c r="G23" s="384"/>
    </row>
    <row r="24" spans="1:7" ht="20.100000000000001" customHeight="1">
      <c r="A24" s="363"/>
      <c r="B24" s="31">
        <v>0.20833333333333334</v>
      </c>
      <c r="C24" s="29" t="s">
        <v>44</v>
      </c>
      <c r="D24" s="29">
        <v>5</v>
      </c>
      <c r="E24" s="381"/>
      <c r="F24" s="382"/>
      <c r="G24" s="383"/>
    </row>
    <row r="25" spans="1:7" ht="20.100000000000001" customHeight="1">
      <c r="A25" s="363"/>
      <c r="B25" s="29"/>
      <c r="C25" s="29"/>
      <c r="D25" s="29"/>
      <c r="E25" s="381"/>
      <c r="F25" s="382"/>
      <c r="G25" s="383"/>
    </row>
    <row r="26" spans="1:7" ht="20.100000000000001" customHeight="1">
      <c r="A26" s="363"/>
      <c r="B26" s="29"/>
      <c r="C26" s="29"/>
      <c r="D26" s="29"/>
      <c r="E26" s="381"/>
      <c r="F26" s="382"/>
      <c r="G26" s="383"/>
    </row>
    <row r="27" spans="1:7" ht="20.100000000000001" customHeight="1">
      <c r="A27" s="363"/>
      <c r="B27" s="29"/>
      <c r="C27" s="29"/>
      <c r="D27" s="29"/>
      <c r="E27" s="381"/>
      <c r="F27" s="382"/>
      <c r="G27" s="383"/>
    </row>
    <row r="28" spans="1:7" ht="21" customHeight="1">
      <c r="A28" s="363"/>
      <c r="B28" s="29"/>
      <c r="C28" s="29"/>
      <c r="D28" s="29"/>
      <c r="E28" s="384"/>
      <c r="F28" s="384"/>
      <c r="G28" s="384"/>
    </row>
    <row r="29" spans="1:7" ht="18.95" customHeight="1">
      <c r="A29" s="363"/>
      <c r="B29" s="29"/>
      <c r="C29" s="29"/>
      <c r="D29" s="29"/>
      <c r="E29" s="384"/>
      <c r="F29" s="384"/>
      <c r="G29" s="384"/>
    </row>
    <row r="30" spans="1:7" ht="18.95" customHeight="1">
      <c r="A30" s="363"/>
      <c r="B30" s="29"/>
      <c r="C30" s="29"/>
      <c r="D30" s="29"/>
      <c r="E30" s="384"/>
      <c r="F30" s="384"/>
      <c r="G30" s="384"/>
    </row>
    <row r="31" spans="1:7" ht="21.95" customHeight="1">
      <c r="A31" s="363"/>
      <c r="B31" s="29"/>
      <c r="C31" s="29"/>
      <c r="D31" s="29"/>
      <c r="E31" s="384"/>
      <c r="F31" s="384"/>
      <c r="G31" s="384"/>
    </row>
    <row r="32" spans="1:7" ht="26.1" customHeight="1">
      <c r="A32" s="341" t="s">
        <v>21</v>
      </c>
      <c r="B32" s="342"/>
      <c r="C32" s="342"/>
      <c r="D32" s="342"/>
      <c r="E32" s="342"/>
      <c r="F32" s="342"/>
      <c r="G32" s="343"/>
    </row>
    <row r="33" spans="1:8" ht="18.95" customHeight="1">
      <c r="A33" s="363" t="s">
        <v>14</v>
      </c>
      <c r="B33" s="335" t="s">
        <v>45</v>
      </c>
      <c r="C33" s="364"/>
      <c r="D33" s="363" t="s">
        <v>7</v>
      </c>
      <c r="E33" s="371" t="s">
        <v>56</v>
      </c>
      <c r="F33" s="372"/>
      <c r="G33" s="373"/>
    </row>
    <row r="34" spans="1:8" ht="18" customHeight="1">
      <c r="A34" s="363"/>
      <c r="B34" s="365"/>
      <c r="C34" s="366"/>
      <c r="D34" s="363"/>
      <c r="E34" s="374" t="s">
        <v>57</v>
      </c>
      <c r="F34" s="375"/>
      <c r="G34" s="376"/>
    </row>
    <row r="35" spans="1:8" ht="18" customHeight="1">
      <c r="A35" s="363"/>
      <c r="B35" s="365"/>
      <c r="C35" s="366"/>
      <c r="D35" s="363"/>
      <c r="E35" s="329"/>
      <c r="F35" s="377"/>
      <c r="G35" s="378"/>
    </row>
    <row r="36" spans="1:8" ht="18" customHeight="1">
      <c r="A36" s="363"/>
      <c r="B36" s="365"/>
      <c r="C36" s="366"/>
      <c r="D36" s="363"/>
      <c r="E36" s="329"/>
      <c r="F36" s="377"/>
      <c r="G36" s="378"/>
    </row>
    <row r="37" spans="1:8" ht="18.95" customHeight="1">
      <c r="A37" s="363"/>
      <c r="B37" s="367"/>
      <c r="C37" s="368"/>
      <c r="D37" s="363"/>
      <c r="E37" s="332"/>
      <c r="F37" s="379"/>
      <c r="G37" s="380"/>
    </row>
    <row r="38" spans="1:8" ht="24" customHeight="1">
      <c r="A38" s="341" t="s">
        <v>18</v>
      </c>
      <c r="B38" s="369"/>
      <c r="C38" s="369"/>
      <c r="D38" s="369"/>
      <c r="E38" s="369"/>
      <c r="F38" s="369"/>
      <c r="G38" s="370"/>
    </row>
    <row r="39" spans="1:8" ht="27" customHeight="1">
      <c r="A39" s="323" t="s">
        <v>14</v>
      </c>
      <c r="B39" s="335"/>
      <c r="C39" s="328"/>
      <c r="D39" s="323" t="s">
        <v>7</v>
      </c>
      <c r="E39" s="335" t="s">
        <v>58</v>
      </c>
      <c r="F39" s="327"/>
      <c r="G39" s="328"/>
    </row>
    <row r="40" spans="1:8" ht="15.95" customHeight="1">
      <c r="A40" s="325"/>
      <c r="B40" s="332"/>
      <c r="C40" s="334"/>
      <c r="D40" s="325"/>
      <c r="E40" s="332"/>
      <c r="F40" s="333"/>
      <c r="G40" s="334"/>
    </row>
    <row r="41" spans="1:8" ht="27" customHeight="1">
      <c r="A41" s="341" t="s">
        <v>23</v>
      </c>
      <c r="B41" s="342"/>
      <c r="C41" s="342"/>
      <c r="D41" s="342"/>
      <c r="E41" s="342"/>
      <c r="F41" s="342"/>
      <c r="G41" s="343"/>
    </row>
    <row r="42" spans="1:8" ht="20.100000000000001" customHeight="1">
      <c r="A42" s="323" t="s">
        <v>14</v>
      </c>
      <c r="B42" s="326" t="s">
        <v>46</v>
      </c>
      <c r="C42" s="327"/>
      <c r="D42" s="328"/>
      <c r="E42" s="323" t="s">
        <v>7</v>
      </c>
      <c r="F42" s="335" t="s">
        <v>59</v>
      </c>
      <c r="G42" s="336"/>
    </row>
    <row r="43" spans="1:8" ht="15" customHeight="1">
      <c r="A43" s="324"/>
      <c r="B43" s="329"/>
      <c r="C43" s="330"/>
      <c r="D43" s="331"/>
      <c r="E43" s="324"/>
      <c r="F43" s="337"/>
      <c r="G43" s="338"/>
    </row>
    <row r="44" spans="1:8" ht="15.95" customHeight="1">
      <c r="A44" s="324"/>
      <c r="B44" s="329"/>
      <c r="C44" s="330"/>
      <c r="D44" s="331"/>
      <c r="E44" s="324"/>
      <c r="F44" s="337"/>
      <c r="G44" s="338"/>
    </row>
    <row r="45" spans="1:8" ht="15.95" customHeight="1">
      <c r="A45" s="324"/>
      <c r="B45" s="329"/>
      <c r="C45" s="330"/>
      <c r="D45" s="331"/>
      <c r="E45" s="324"/>
      <c r="F45" s="337"/>
      <c r="G45" s="338"/>
    </row>
    <row r="46" spans="1:8" ht="27.95" customHeight="1">
      <c r="A46" s="324"/>
      <c r="B46" s="329"/>
      <c r="C46" s="330"/>
      <c r="D46" s="331"/>
      <c r="E46" s="324"/>
      <c r="F46" s="337"/>
      <c r="G46" s="338"/>
    </row>
    <row r="47" spans="1:8" ht="15.95" customHeight="1">
      <c r="A47" s="325"/>
      <c r="B47" s="332"/>
      <c r="C47" s="333"/>
      <c r="D47" s="334"/>
      <c r="E47" s="325"/>
      <c r="F47" s="339"/>
      <c r="G47" s="340"/>
      <c r="H47" s="39"/>
    </row>
    <row r="48" spans="1:8" ht="24" customHeight="1">
      <c r="A48" s="347" t="s">
        <v>35</v>
      </c>
      <c r="B48" s="348"/>
      <c r="C48" s="25" t="s">
        <v>36</v>
      </c>
      <c r="D48" s="34">
        <f>B50+E50</f>
        <v>0</v>
      </c>
      <c r="E48" s="35"/>
      <c r="F48" s="35"/>
      <c r="G48" s="35"/>
    </row>
    <row r="49" spans="1:7" ht="27" customHeight="1">
      <c r="A49" s="349" t="s">
        <v>14</v>
      </c>
      <c r="B49" s="21" t="s">
        <v>19</v>
      </c>
      <c r="C49" s="21" t="s">
        <v>20</v>
      </c>
      <c r="D49" s="351" t="s">
        <v>7</v>
      </c>
      <c r="E49" s="21" t="s">
        <v>19</v>
      </c>
      <c r="F49" s="353" t="s">
        <v>20</v>
      </c>
      <c r="G49" s="354"/>
    </row>
    <row r="50" spans="1:7" ht="15.95" customHeight="1">
      <c r="A50" s="350"/>
      <c r="B50" s="355"/>
      <c r="C50" s="355"/>
      <c r="D50" s="352"/>
      <c r="E50" s="355"/>
      <c r="F50" s="357"/>
      <c r="G50" s="358"/>
    </row>
    <row r="51" spans="1:7" ht="20.100000000000001" customHeight="1">
      <c r="A51" s="350"/>
      <c r="B51" s="356"/>
      <c r="C51" s="356"/>
      <c r="D51" s="352"/>
      <c r="E51" s="356"/>
      <c r="F51" s="359"/>
      <c r="G51" s="360"/>
    </row>
    <row r="52" spans="1:7" ht="18" customHeight="1">
      <c r="A52" s="350"/>
      <c r="B52" s="356"/>
      <c r="C52" s="356"/>
      <c r="D52" s="352"/>
      <c r="E52" s="356"/>
      <c r="F52" s="359"/>
      <c r="G52" s="360"/>
    </row>
    <row r="53" spans="1:7" ht="24" customHeight="1">
      <c r="A53" s="347" t="s">
        <v>24</v>
      </c>
      <c r="B53" s="361"/>
      <c r="C53" s="361"/>
      <c r="D53" s="361"/>
      <c r="E53" s="361"/>
      <c r="F53" s="361"/>
      <c r="G53" s="362"/>
    </row>
    <row r="54" spans="1:7" ht="54.95" customHeight="1">
      <c r="A54" s="344"/>
      <c r="B54" s="345"/>
      <c r="C54" s="345"/>
      <c r="D54" s="345"/>
      <c r="E54" s="345"/>
      <c r="F54" s="345"/>
      <c r="G54" s="346"/>
    </row>
    <row r="55" spans="1:7" ht="15.95" customHeight="1"/>
    <row r="56" spans="1:7" ht="15" customHeight="1"/>
    <row r="57" spans="1:7" ht="15" customHeight="1"/>
    <row r="58" spans="1:7" ht="15" customHeight="1">
      <c r="C58" t="s">
        <v>17</v>
      </c>
    </row>
    <row r="59" spans="1:7" ht="15" customHeight="1"/>
    <row r="60" spans="1:7" ht="15" customHeight="1"/>
    <row r="61" spans="1:7" ht="15" customHeight="1"/>
  </sheetData>
  <mergeCells count="61">
    <mergeCell ref="E24:G24"/>
    <mergeCell ref="E25:G25"/>
    <mergeCell ref="E26:G26"/>
    <mergeCell ref="E27:G27"/>
    <mergeCell ref="A1:G1"/>
    <mergeCell ref="B2:C2"/>
    <mergeCell ref="A3:C3"/>
    <mergeCell ref="D3:D6"/>
    <mergeCell ref="B4:C4"/>
    <mergeCell ref="B5:C5"/>
    <mergeCell ref="B6:C6"/>
    <mergeCell ref="A7:C7"/>
    <mergeCell ref="A8:A11"/>
    <mergeCell ref="D8:D11"/>
    <mergeCell ref="A12:G12"/>
    <mergeCell ref="E13:G13"/>
    <mergeCell ref="E22:G22"/>
    <mergeCell ref="A23:A31"/>
    <mergeCell ref="E23:G23"/>
    <mergeCell ref="E28:G28"/>
    <mergeCell ref="E29:G29"/>
    <mergeCell ref="E30:G30"/>
    <mergeCell ref="E31:G31"/>
    <mergeCell ref="A14:A22"/>
    <mergeCell ref="E14:G14"/>
    <mergeCell ref="E19:G19"/>
    <mergeCell ref="E20:G20"/>
    <mergeCell ref="E21:G21"/>
    <mergeCell ref="E15:G15"/>
    <mergeCell ref="E16:G16"/>
    <mergeCell ref="E17:G17"/>
    <mergeCell ref="E18:G18"/>
    <mergeCell ref="A32:G32"/>
    <mergeCell ref="A33:A37"/>
    <mergeCell ref="B33:C37"/>
    <mergeCell ref="D33:D37"/>
    <mergeCell ref="A38:G38"/>
    <mergeCell ref="E33:G33"/>
    <mergeCell ref="E34:G34"/>
    <mergeCell ref="E35:G35"/>
    <mergeCell ref="E36:G36"/>
    <mergeCell ref="E37:G37"/>
    <mergeCell ref="A54:G54"/>
    <mergeCell ref="A48:B48"/>
    <mergeCell ref="A49:A52"/>
    <mergeCell ref="D49:D52"/>
    <mergeCell ref="F49:G49"/>
    <mergeCell ref="B50:B52"/>
    <mergeCell ref="C50:C52"/>
    <mergeCell ref="E50:E52"/>
    <mergeCell ref="F50:G52"/>
    <mergeCell ref="A53:G53"/>
    <mergeCell ref="A42:A47"/>
    <mergeCell ref="B42:D47"/>
    <mergeCell ref="E42:E47"/>
    <mergeCell ref="F42:G47"/>
    <mergeCell ref="A39:A40"/>
    <mergeCell ref="B39:C40"/>
    <mergeCell ref="D39:D40"/>
    <mergeCell ref="E39:G40"/>
    <mergeCell ref="A41:G41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opLeftCell="A4" zoomScaleNormal="100" zoomScalePageLayoutView="150" workbookViewId="0">
      <selection activeCell="E28" sqref="E28:G28"/>
    </sheetView>
  </sheetViews>
  <sheetFormatPr defaultColWidth="11.5546875" defaultRowHeight="17.25"/>
  <cols>
    <col min="1" max="1" width="11.5546875" style="110"/>
    <col min="2" max="2" width="17.109375" style="110" customWidth="1"/>
    <col min="3" max="3" width="13.109375" style="110" customWidth="1"/>
    <col min="4" max="4" width="8.44140625" style="110" customWidth="1"/>
    <col min="5" max="5" width="18.88671875" style="110" customWidth="1"/>
    <col min="6" max="6" width="13.109375" style="110" customWidth="1"/>
    <col min="7" max="7" width="26.6640625" style="4" customWidth="1"/>
    <col min="8" max="16384" width="11.5546875" style="110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06" t="s">
        <v>26</v>
      </c>
      <c r="B2" s="386" t="s">
        <v>284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06" t="s">
        <v>25</v>
      </c>
      <c r="F3" s="18" t="s">
        <v>28</v>
      </c>
      <c r="G3" s="106" t="s">
        <v>29</v>
      </c>
      <c r="H3" s="3"/>
    </row>
    <row r="4" spans="1:8" ht="18.95" customHeight="1">
      <c r="A4" s="106" t="s">
        <v>2</v>
      </c>
      <c r="B4" s="415">
        <v>870000</v>
      </c>
      <c r="C4" s="416"/>
      <c r="D4" s="330"/>
      <c r="E4" s="17" t="s">
        <v>30</v>
      </c>
      <c r="F4" s="6">
        <v>25</v>
      </c>
      <c r="G4" s="28" t="s">
        <v>305</v>
      </c>
    </row>
    <row r="5" spans="1:8" ht="23.1" customHeight="1">
      <c r="A5" s="106" t="s">
        <v>3</v>
      </c>
      <c r="B5" s="417">
        <f>B6-B4</f>
        <v>1918100</v>
      </c>
      <c r="C5" s="418"/>
      <c r="D5" s="330"/>
      <c r="E5" s="17" t="s">
        <v>205</v>
      </c>
      <c r="F5" s="6">
        <v>14</v>
      </c>
      <c r="G5" s="28" t="s">
        <v>306</v>
      </c>
    </row>
    <row r="6" spans="1:8" ht="21.95" customHeight="1">
      <c r="A6" s="106" t="s">
        <v>4</v>
      </c>
      <c r="B6" s="417">
        <v>2788100</v>
      </c>
      <c r="C6" s="418"/>
      <c r="D6" s="330"/>
      <c r="E6" s="17" t="s">
        <v>182</v>
      </c>
      <c r="F6" s="6">
        <v>14</v>
      </c>
      <c r="G6" s="28" t="s">
        <v>307</v>
      </c>
    </row>
    <row r="7" spans="1:8" ht="27.95" customHeight="1">
      <c r="A7" s="341" t="s">
        <v>15</v>
      </c>
      <c r="B7" s="342"/>
      <c r="C7" s="343"/>
      <c r="D7" s="109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115" t="s">
        <v>308</v>
      </c>
      <c r="C9" s="115">
        <v>5</v>
      </c>
      <c r="D9" s="395"/>
      <c r="E9" s="115" t="s">
        <v>311</v>
      </c>
      <c r="F9" s="115">
        <v>0</v>
      </c>
      <c r="G9" s="10"/>
    </row>
    <row r="10" spans="1:8" ht="18" customHeight="1">
      <c r="A10" s="393"/>
      <c r="B10" s="115" t="s">
        <v>309</v>
      </c>
      <c r="C10" s="115">
        <v>5</v>
      </c>
      <c r="D10" s="395"/>
      <c r="E10" s="115"/>
      <c r="F10" s="115"/>
      <c r="G10" s="10"/>
    </row>
    <row r="11" spans="1:8" ht="17.100000000000001" customHeight="1">
      <c r="A11" s="393"/>
      <c r="B11" s="24" t="s">
        <v>310</v>
      </c>
      <c r="C11" s="24">
        <v>3</v>
      </c>
      <c r="D11" s="395"/>
      <c r="E11" s="24"/>
      <c r="F11" s="24"/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107" t="s">
        <v>292</v>
      </c>
      <c r="C14" s="107" t="s">
        <v>293</v>
      </c>
      <c r="D14" s="107" t="s">
        <v>294</v>
      </c>
      <c r="E14" s="422" t="s">
        <v>295</v>
      </c>
      <c r="F14" s="423"/>
      <c r="G14" s="424"/>
    </row>
    <row r="15" spans="1:8" ht="18.95" customHeight="1">
      <c r="A15" s="324"/>
      <c r="B15" s="54">
        <v>0.45833333333333331</v>
      </c>
      <c r="C15" s="107" t="s">
        <v>296</v>
      </c>
      <c r="D15" s="107">
        <v>5</v>
      </c>
      <c r="E15" s="422"/>
      <c r="F15" s="423"/>
      <c r="G15" s="424"/>
    </row>
    <row r="16" spans="1:8" ht="18.95" customHeight="1">
      <c r="A16" s="324"/>
      <c r="B16" s="107"/>
      <c r="C16" s="107"/>
      <c r="D16" s="107"/>
      <c r="E16" s="422"/>
      <c r="F16" s="423"/>
      <c r="G16" s="424"/>
    </row>
    <row r="17" spans="1:10" ht="18.95" customHeight="1">
      <c r="A17" s="324"/>
      <c r="B17" s="107"/>
      <c r="C17" s="107"/>
      <c r="D17" s="107"/>
      <c r="E17" s="422"/>
      <c r="F17" s="423"/>
      <c r="G17" s="424"/>
    </row>
    <row r="18" spans="1:10" ht="18.95" customHeight="1">
      <c r="A18" s="325"/>
      <c r="B18" s="107"/>
      <c r="C18" s="107"/>
      <c r="D18" s="107"/>
      <c r="E18" s="422"/>
      <c r="F18" s="423"/>
      <c r="G18" s="424"/>
    </row>
    <row r="19" spans="1:10" ht="20.100000000000001" customHeight="1">
      <c r="A19" s="363" t="s">
        <v>10</v>
      </c>
      <c r="B19" s="54">
        <v>0.27083333333333331</v>
      </c>
      <c r="C19" s="107" t="s">
        <v>297</v>
      </c>
      <c r="D19" s="107">
        <v>7</v>
      </c>
      <c r="E19" s="425"/>
      <c r="F19" s="425"/>
      <c r="G19" s="425"/>
    </row>
    <row r="20" spans="1:10" ht="21" customHeight="1">
      <c r="A20" s="363"/>
      <c r="B20" s="54">
        <v>0.29166666666666669</v>
      </c>
      <c r="C20" s="107" t="s">
        <v>296</v>
      </c>
      <c r="D20" s="107">
        <v>7</v>
      </c>
      <c r="E20" s="425"/>
      <c r="F20" s="425"/>
      <c r="G20" s="425"/>
    </row>
    <row r="21" spans="1:10" ht="18.95" customHeight="1">
      <c r="A21" s="363"/>
      <c r="B21" s="54">
        <v>0.29166666666666669</v>
      </c>
      <c r="C21" s="115" t="s">
        <v>314</v>
      </c>
      <c r="D21" s="107">
        <v>3</v>
      </c>
      <c r="E21" s="425"/>
      <c r="F21" s="425"/>
      <c r="G21" s="425"/>
    </row>
    <row r="22" spans="1:10" ht="18.95" customHeight="1">
      <c r="A22" s="363"/>
      <c r="B22" s="107"/>
      <c r="C22" s="107"/>
      <c r="D22" s="107"/>
      <c r="E22" s="425"/>
      <c r="F22" s="425"/>
      <c r="G22" s="425"/>
    </row>
    <row r="23" spans="1:10" ht="21.95" customHeight="1">
      <c r="A23" s="363"/>
      <c r="B23" s="107"/>
      <c r="C23" s="107"/>
      <c r="D23" s="107"/>
      <c r="E23" s="425"/>
      <c r="F23" s="425"/>
      <c r="G23" s="425"/>
    </row>
    <row r="24" spans="1:10" ht="26.1" customHeight="1">
      <c r="A24" s="342" t="s">
        <v>21</v>
      </c>
      <c r="B24" s="342"/>
      <c r="C24" s="342"/>
      <c r="D24" s="342"/>
      <c r="E24" s="342"/>
      <c r="F24" s="342"/>
      <c r="G24" s="342"/>
      <c r="J24" s="110">
        <v>27</v>
      </c>
    </row>
    <row r="25" spans="1:10" ht="18.95" customHeight="1">
      <c r="A25" s="363" t="s">
        <v>14</v>
      </c>
      <c r="B25" s="444" t="s">
        <v>285</v>
      </c>
      <c r="C25" s="445"/>
      <c r="D25" s="363" t="s">
        <v>7</v>
      </c>
      <c r="E25" s="444" t="s">
        <v>298</v>
      </c>
      <c r="F25" s="450"/>
      <c r="G25" s="445"/>
    </row>
    <row r="26" spans="1:10" ht="18" customHeight="1">
      <c r="A26" s="363"/>
      <c r="B26" s="446" t="s">
        <v>286</v>
      </c>
      <c r="C26" s="447"/>
      <c r="D26" s="363"/>
      <c r="E26" s="436" t="s">
        <v>299</v>
      </c>
      <c r="F26" s="437"/>
      <c r="G26" s="438"/>
    </row>
    <row r="27" spans="1:10" ht="18" customHeight="1">
      <c r="A27" s="363"/>
      <c r="B27" s="446" t="s">
        <v>289</v>
      </c>
      <c r="C27" s="447"/>
      <c r="D27" s="363"/>
      <c r="E27" s="436" t="s">
        <v>300</v>
      </c>
      <c r="F27" s="437"/>
      <c r="G27" s="438"/>
    </row>
    <row r="28" spans="1:10" ht="18" customHeight="1">
      <c r="A28" s="363"/>
      <c r="B28" s="446" t="s">
        <v>290</v>
      </c>
      <c r="C28" s="447"/>
      <c r="D28" s="363"/>
      <c r="E28" s="436" t="s">
        <v>312</v>
      </c>
      <c r="F28" s="437"/>
      <c r="G28" s="438"/>
    </row>
    <row r="29" spans="1:10" ht="18.95" customHeight="1">
      <c r="A29" s="363"/>
      <c r="B29" s="448" t="s">
        <v>291</v>
      </c>
      <c r="C29" s="449"/>
      <c r="D29" s="363"/>
      <c r="E29" s="439"/>
      <c r="F29" s="440"/>
      <c r="G29" s="441"/>
    </row>
    <row r="30" spans="1:10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10" ht="20.100000000000001" customHeight="1">
      <c r="A31" s="323" t="s">
        <v>14</v>
      </c>
      <c r="B31" s="444"/>
      <c r="C31" s="445"/>
      <c r="D31" s="323" t="s">
        <v>7</v>
      </c>
      <c r="E31" s="335" t="s">
        <v>313</v>
      </c>
      <c r="F31" s="327"/>
      <c r="G31" s="328"/>
    </row>
    <row r="32" spans="1:10" ht="20.100000000000001" customHeight="1">
      <c r="A32" s="325"/>
      <c r="B32" s="439"/>
      <c r="C32" s="441"/>
      <c r="D32" s="325"/>
      <c r="E32" s="332"/>
      <c r="F32" s="333"/>
      <c r="G32" s="334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287</v>
      </c>
      <c r="C34" s="450"/>
      <c r="D34" s="445"/>
      <c r="E34" s="323" t="s">
        <v>7</v>
      </c>
      <c r="F34" s="430" t="s">
        <v>301</v>
      </c>
      <c r="G34" s="432"/>
    </row>
    <row r="35" spans="1:7" ht="20.100000000000001" customHeight="1">
      <c r="A35" s="324"/>
      <c r="B35" s="436" t="s">
        <v>288</v>
      </c>
      <c r="C35" s="437"/>
      <c r="D35" s="438"/>
      <c r="E35" s="324"/>
      <c r="F35" s="436" t="s">
        <v>302</v>
      </c>
      <c r="G35" s="438"/>
    </row>
    <row r="36" spans="1:7" ht="20.100000000000001" customHeight="1">
      <c r="A36" s="324"/>
      <c r="B36" s="436"/>
      <c r="C36" s="437"/>
      <c r="D36" s="438"/>
      <c r="E36" s="324"/>
      <c r="F36" s="511" t="s">
        <v>303</v>
      </c>
      <c r="G36" s="512"/>
    </row>
    <row r="37" spans="1:7" ht="20.100000000000001" customHeight="1">
      <c r="A37" s="324"/>
      <c r="B37" s="436"/>
      <c r="C37" s="437"/>
      <c r="D37" s="438"/>
      <c r="E37" s="324"/>
      <c r="F37" s="456"/>
      <c r="G37" s="513"/>
    </row>
    <row r="38" spans="1:7" ht="20.100000000000001" customHeight="1">
      <c r="A38" s="324"/>
      <c r="B38" s="436"/>
      <c r="C38" s="437"/>
      <c r="D38" s="438"/>
      <c r="E38" s="324"/>
      <c r="F38" s="436" t="s">
        <v>304</v>
      </c>
      <c r="G38" s="438"/>
    </row>
    <row r="39" spans="1:7" ht="20.100000000000001" customHeight="1">
      <c r="A39" s="325"/>
      <c r="B39" s="439"/>
      <c r="C39" s="440"/>
      <c r="D39" s="441"/>
      <c r="E39" s="325"/>
      <c r="F39" s="433"/>
      <c r="G39" s="435"/>
    </row>
    <row r="40" spans="1:7" ht="24" customHeight="1">
      <c r="A40" s="347" t="s">
        <v>35</v>
      </c>
      <c r="B40" s="348"/>
      <c r="C40" s="108" t="s">
        <v>36</v>
      </c>
      <c r="D40" s="26">
        <f>B42+E42</f>
        <v>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53"/>
      <c r="F42" s="463"/>
      <c r="G42" s="464"/>
    </row>
    <row r="43" spans="1:7" ht="20.100000000000001" customHeight="1">
      <c r="A43" s="350"/>
      <c r="B43" s="454"/>
      <c r="C43" s="454"/>
      <c r="D43" s="352"/>
      <c r="E43" s="454"/>
      <c r="F43" s="465"/>
      <c r="G43" s="466"/>
    </row>
    <row r="44" spans="1:7" ht="18" customHeight="1">
      <c r="A44" s="451"/>
      <c r="B44" s="455"/>
      <c r="C44" s="455"/>
      <c r="D44" s="452"/>
      <c r="E44" s="455"/>
      <c r="F44" s="467"/>
      <c r="G44" s="46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s="110" t="s">
        <v>17</v>
      </c>
    </row>
    <row r="51" spans="3:3" ht="15" customHeight="1"/>
    <row r="52" spans="3:3" ht="15" customHeight="1"/>
    <row r="53" spans="3:3" ht="15" customHeight="1"/>
  </sheetData>
  <mergeCells count="68">
    <mergeCell ref="A45:G45"/>
    <mergeCell ref="A46:G46"/>
    <mergeCell ref="A40:B40"/>
    <mergeCell ref="A41:A44"/>
    <mergeCell ref="D41:D44"/>
    <mergeCell ref="F41:G41"/>
    <mergeCell ref="B42:B44"/>
    <mergeCell ref="C42:C44"/>
    <mergeCell ref="E42:E44"/>
    <mergeCell ref="F42:G44"/>
    <mergeCell ref="A33:G33"/>
    <mergeCell ref="A34:A39"/>
    <mergeCell ref="B34:D34"/>
    <mergeCell ref="E34:E39"/>
    <mergeCell ref="B35:D35"/>
    <mergeCell ref="B36:D36"/>
    <mergeCell ref="B37:D37"/>
    <mergeCell ref="B38:D38"/>
    <mergeCell ref="B39:D39"/>
    <mergeCell ref="F34:G34"/>
    <mergeCell ref="F35:G35"/>
    <mergeCell ref="F36:G36"/>
    <mergeCell ref="F37:G37"/>
    <mergeCell ref="F38:G38"/>
    <mergeCell ref="F39:G39"/>
    <mergeCell ref="A30:G30"/>
    <mergeCell ref="A31:A32"/>
    <mergeCell ref="B31:C31"/>
    <mergeCell ref="D31:D32"/>
    <mergeCell ref="E31:G32"/>
    <mergeCell ref="B32:C32"/>
    <mergeCell ref="A24:G24"/>
    <mergeCell ref="A25:A29"/>
    <mergeCell ref="B25:C25"/>
    <mergeCell ref="D25:D29"/>
    <mergeCell ref="B26:C26"/>
    <mergeCell ref="B27:C27"/>
    <mergeCell ref="B28:C28"/>
    <mergeCell ref="B29:C29"/>
    <mergeCell ref="E25:G25"/>
    <mergeCell ref="E26:G26"/>
    <mergeCell ref="E27:G27"/>
    <mergeCell ref="E28:G28"/>
    <mergeCell ref="E29:G29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opLeftCell="A25" zoomScaleNormal="100" zoomScalePageLayoutView="150" workbookViewId="0">
      <selection activeCell="A7" sqref="A7:XFD8"/>
    </sheetView>
  </sheetViews>
  <sheetFormatPr defaultColWidth="11.5546875" defaultRowHeight="17.25"/>
  <cols>
    <col min="1" max="1" width="11.5546875" style="119"/>
    <col min="2" max="2" width="17.109375" style="119" customWidth="1"/>
    <col min="3" max="3" width="13.109375" style="119" customWidth="1"/>
    <col min="4" max="4" width="8.44140625" style="119" customWidth="1"/>
    <col min="5" max="5" width="18.88671875" style="119" customWidth="1"/>
    <col min="6" max="6" width="13.109375" style="119" customWidth="1"/>
    <col min="7" max="7" width="26.6640625" style="4" customWidth="1"/>
    <col min="8" max="16384" width="11.5546875" style="119"/>
  </cols>
  <sheetData>
    <row r="1" spans="1:8" ht="36" customHeight="1">
      <c r="A1" s="385" t="s">
        <v>343</v>
      </c>
      <c r="B1" s="385"/>
      <c r="C1" s="385"/>
      <c r="D1" s="385"/>
      <c r="E1" s="385"/>
      <c r="F1" s="385"/>
      <c r="G1" s="385"/>
    </row>
    <row r="2" spans="1:8" ht="20.100000000000001" customHeight="1">
      <c r="A2" s="116" t="s">
        <v>26</v>
      </c>
      <c r="B2" s="386" t="s">
        <v>315</v>
      </c>
      <c r="C2" s="387"/>
      <c r="D2" s="14"/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16" t="s">
        <v>25</v>
      </c>
      <c r="F3" s="18" t="s">
        <v>28</v>
      </c>
      <c r="G3" s="116" t="s">
        <v>29</v>
      </c>
      <c r="H3" s="3"/>
    </row>
    <row r="4" spans="1:8" ht="18.95" customHeight="1">
      <c r="A4" s="116" t="s">
        <v>2</v>
      </c>
      <c r="B4" s="415">
        <v>1050000</v>
      </c>
      <c r="C4" s="416"/>
      <c r="D4" s="330"/>
      <c r="E4" s="17" t="s">
        <v>30</v>
      </c>
      <c r="F4" s="6">
        <v>25</v>
      </c>
      <c r="G4" s="28" t="s">
        <v>344</v>
      </c>
    </row>
    <row r="5" spans="1:8" ht="23.1" customHeight="1">
      <c r="A5" s="116" t="s">
        <v>3</v>
      </c>
      <c r="B5" s="417">
        <f>B6-B4</f>
        <v>2809700</v>
      </c>
      <c r="C5" s="418"/>
      <c r="D5" s="330"/>
      <c r="E5" s="17" t="s">
        <v>205</v>
      </c>
      <c r="F5" s="6">
        <v>14</v>
      </c>
      <c r="G5" s="28" t="s">
        <v>345</v>
      </c>
    </row>
    <row r="6" spans="1:8" ht="21.95" customHeight="1">
      <c r="A6" s="116" t="s">
        <v>4</v>
      </c>
      <c r="B6" s="417">
        <v>3859700</v>
      </c>
      <c r="C6" s="418"/>
      <c r="D6" s="330"/>
      <c r="E6" s="17" t="s">
        <v>182</v>
      </c>
      <c r="F6" s="6">
        <v>14</v>
      </c>
      <c r="G6" s="28" t="s">
        <v>346</v>
      </c>
    </row>
    <row r="7" spans="1:8" s="123" customFormat="1" ht="21.95" customHeight="1">
      <c r="A7" s="120" t="s">
        <v>341</v>
      </c>
      <c r="B7" s="417">
        <f>26222550+B6</f>
        <v>30082250</v>
      </c>
      <c r="C7" s="418"/>
      <c r="D7" s="122"/>
      <c r="E7" s="131"/>
      <c r="F7" s="132"/>
      <c r="G7" s="133"/>
    </row>
    <row r="8" spans="1:8" s="123" customFormat="1" ht="21.95" customHeight="1">
      <c r="A8" s="120" t="s">
        <v>342</v>
      </c>
      <c r="B8" s="417">
        <v>86000000</v>
      </c>
      <c r="C8" s="418"/>
      <c r="D8" s="121"/>
      <c r="E8" s="127"/>
      <c r="F8" s="125"/>
      <c r="G8" s="126"/>
    </row>
    <row r="9" spans="1:8" ht="27.95" customHeight="1">
      <c r="A9" s="341" t="s">
        <v>340</v>
      </c>
      <c r="B9" s="342"/>
      <c r="C9" s="342"/>
      <c r="D9" s="128"/>
      <c r="E9" s="129"/>
      <c r="F9" s="129"/>
      <c r="G9" s="130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24" t="s">
        <v>347</v>
      </c>
      <c r="C11" s="124">
        <v>6</v>
      </c>
      <c r="D11" s="395"/>
      <c r="E11" s="12"/>
      <c r="F11" s="117"/>
      <c r="G11" s="10"/>
    </row>
    <row r="12" spans="1:8" ht="18" customHeight="1">
      <c r="A12" s="393"/>
      <c r="B12" s="124" t="s">
        <v>348</v>
      </c>
      <c r="C12" s="124">
        <v>5</v>
      </c>
      <c r="D12" s="395"/>
      <c r="E12" s="12"/>
      <c r="F12" s="117"/>
      <c r="G12" s="10"/>
    </row>
    <row r="13" spans="1:8" ht="17.100000000000001" customHeight="1">
      <c r="A13" s="393"/>
      <c r="B13" s="24" t="s">
        <v>349</v>
      </c>
      <c r="C13" s="24">
        <v>7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</v>
      </c>
      <c r="C16" s="117" t="s">
        <v>322</v>
      </c>
      <c r="D16" s="117">
        <v>5</v>
      </c>
      <c r="E16" s="422"/>
      <c r="F16" s="423"/>
      <c r="G16" s="424"/>
    </row>
    <row r="17" spans="1:12" ht="18.95" customHeight="1">
      <c r="A17" s="324"/>
      <c r="B17" s="54">
        <v>0.5</v>
      </c>
      <c r="C17" s="117" t="s">
        <v>323</v>
      </c>
      <c r="D17" s="117">
        <v>10</v>
      </c>
      <c r="E17" s="422"/>
      <c r="F17" s="423"/>
      <c r="G17" s="424"/>
    </row>
    <row r="18" spans="1:12" ht="18.95" customHeight="1">
      <c r="A18" s="324"/>
      <c r="B18" s="54">
        <v>6.25E-2</v>
      </c>
      <c r="C18" s="117" t="s">
        <v>324</v>
      </c>
      <c r="D18" s="117">
        <v>3</v>
      </c>
      <c r="E18" s="422"/>
      <c r="F18" s="423"/>
      <c r="G18" s="424"/>
    </row>
    <row r="19" spans="1:12" ht="18.95" customHeight="1">
      <c r="A19" s="324"/>
      <c r="B19" s="117"/>
      <c r="C19" s="117"/>
      <c r="D19" s="117"/>
      <c r="E19" s="422"/>
      <c r="F19" s="423"/>
      <c r="G19" s="424"/>
    </row>
    <row r="20" spans="1:12" ht="18.95" customHeight="1">
      <c r="A20" s="325"/>
      <c r="B20" s="117"/>
      <c r="C20" s="117"/>
      <c r="D20" s="117"/>
      <c r="E20" s="422"/>
      <c r="F20" s="423"/>
      <c r="G20" s="424"/>
      <c r="K20" s="4"/>
      <c r="L20" s="4"/>
    </row>
    <row r="21" spans="1:12" ht="20.100000000000001" customHeight="1">
      <c r="A21" s="363" t="s">
        <v>10</v>
      </c>
      <c r="B21" s="54">
        <v>0.25</v>
      </c>
      <c r="C21" s="117" t="s">
        <v>325</v>
      </c>
      <c r="D21" s="117" t="s">
        <v>326</v>
      </c>
      <c r="E21" s="425" t="s">
        <v>327</v>
      </c>
      <c r="F21" s="425"/>
      <c r="G21" s="425"/>
    </row>
    <row r="22" spans="1:12" ht="21" customHeight="1">
      <c r="A22" s="363"/>
      <c r="B22" s="54">
        <v>0.25</v>
      </c>
      <c r="C22" s="117" t="s">
        <v>328</v>
      </c>
      <c r="D22" s="117">
        <v>14</v>
      </c>
      <c r="E22" s="425" t="s">
        <v>329</v>
      </c>
      <c r="F22" s="425"/>
      <c r="G22" s="425"/>
    </row>
    <row r="23" spans="1:12" ht="18.95" customHeight="1">
      <c r="A23" s="363"/>
      <c r="B23" s="54">
        <v>0.25</v>
      </c>
      <c r="C23" s="117" t="s">
        <v>330</v>
      </c>
      <c r="D23" s="117">
        <v>2</v>
      </c>
      <c r="E23" s="425"/>
      <c r="F23" s="425"/>
      <c r="G23" s="425"/>
    </row>
    <row r="24" spans="1:12" ht="18.95" customHeight="1">
      <c r="A24" s="363"/>
      <c r="B24" s="54">
        <v>0.25</v>
      </c>
      <c r="C24" s="117" t="s">
        <v>331</v>
      </c>
      <c r="D24" s="117">
        <v>2</v>
      </c>
      <c r="E24" s="425"/>
      <c r="F24" s="425"/>
      <c r="G24" s="425"/>
    </row>
    <row r="25" spans="1:12" ht="18.95" customHeight="1">
      <c r="A25" s="363"/>
      <c r="B25" s="54">
        <v>0.25</v>
      </c>
      <c r="C25" s="117" t="s">
        <v>332</v>
      </c>
      <c r="D25" s="117">
        <v>2</v>
      </c>
      <c r="E25" s="422"/>
      <c r="F25" s="423"/>
      <c r="G25" s="424"/>
    </row>
    <row r="26" spans="1:12" ht="18.95" customHeight="1">
      <c r="A26" s="363"/>
      <c r="B26" s="54">
        <v>0.27083333333333331</v>
      </c>
      <c r="C26" s="117" t="s">
        <v>333</v>
      </c>
      <c r="D26" s="117">
        <v>2</v>
      </c>
      <c r="E26" s="422"/>
      <c r="F26" s="423"/>
      <c r="G26" s="424"/>
    </row>
    <row r="27" spans="1:12" ht="18.95" customHeight="1">
      <c r="A27" s="363"/>
      <c r="B27" s="54">
        <v>0.29166666666666669</v>
      </c>
      <c r="C27" s="117" t="s">
        <v>334</v>
      </c>
      <c r="D27" s="117">
        <v>2</v>
      </c>
      <c r="E27" s="422"/>
      <c r="F27" s="423"/>
      <c r="G27" s="424"/>
    </row>
    <row r="28" spans="1:12" ht="21.95" customHeight="1">
      <c r="A28" s="363"/>
      <c r="B28" s="54">
        <v>0.29166666666666669</v>
      </c>
      <c r="C28" s="117" t="s">
        <v>335</v>
      </c>
      <c r="D28" s="117">
        <v>2</v>
      </c>
      <c r="E28" s="425"/>
      <c r="F28" s="425"/>
      <c r="G28" s="425"/>
    </row>
    <row r="29" spans="1:12" ht="26.1" customHeight="1">
      <c r="A29" s="342" t="s">
        <v>21</v>
      </c>
      <c r="B29" s="342"/>
      <c r="C29" s="342"/>
      <c r="D29" s="342"/>
      <c r="E29" s="342"/>
      <c r="F29" s="342"/>
      <c r="G29" s="342"/>
    </row>
    <row r="30" spans="1:12" ht="18.95" customHeight="1">
      <c r="A30" s="363" t="s">
        <v>14</v>
      </c>
      <c r="B30" s="444" t="s">
        <v>316</v>
      </c>
      <c r="C30" s="445"/>
      <c r="D30" s="363" t="s">
        <v>7</v>
      </c>
      <c r="E30" s="326" t="s">
        <v>336</v>
      </c>
      <c r="F30" s="327"/>
      <c r="G30" s="328"/>
    </row>
    <row r="31" spans="1:12" ht="18" customHeight="1">
      <c r="A31" s="363"/>
      <c r="B31" s="446" t="s">
        <v>317</v>
      </c>
      <c r="C31" s="447"/>
      <c r="D31" s="363"/>
      <c r="E31" s="329"/>
      <c r="F31" s="330"/>
      <c r="G31" s="331"/>
    </row>
    <row r="32" spans="1:12" ht="18" customHeight="1">
      <c r="A32" s="363"/>
      <c r="B32" s="446" t="s">
        <v>318</v>
      </c>
      <c r="C32" s="447"/>
      <c r="D32" s="363"/>
      <c r="E32" s="329"/>
      <c r="F32" s="330"/>
      <c r="G32" s="331"/>
    </row>
    <row r="33" spans="1:7" ht="18" customHeight="1">
      <c r="A33" s="363"/>
      <c r="B33" s="446" t="s">
        <v>319</v>
      </c>
      <c r="C33" s="447"/>
      <c r="D33" s="363"/>
      <c r="E33" s="329"/>
      <c r="F33" s="330"/>
      <c r="G33" s="331"/>
    </row>
    <row r="34" spans="1:7" ht="18" customHeight="1">
      <c r="A34" s="363"/>
      <c r="B34" s="446" t="s">
        <v>320</v>
      </c>
      <c r="C34" s="447"/>
      <c r="D34" s="363"/>
      <c r="E34" s="329"/>
      <c r="F34" s="330"/>
      <c r="G34" s="331"/>
    </row>
    <row r="35" spans="1:7" ht="18.95" customHeight="1">
      <c r="A35" s="363"/>
      <c r="B35" s="448" t="s">
        <v>321</v>
      </c>
      <c r="C35" s="449"/>
      <c r="D35" s="363"/>
      <c r="E35" s="332"/>
      <c r="F35" s="333"/>
      <c r="G35" s="334"/>
    </row>
    <row r="36" spans="1:7" ht="24" customHeight="1">
      <c r="A36" s="342" t="s">
        <v>18</v>
      </c>
      <c r="B36" s="369"/>
      <c r="C36" s="369"/>
      <c r="D36" s="369"/>
      <c r="E36" s="369"/>
      <c r="F36" s="369"/>
      <c r="G36" s="369"/>
    </row>
    <row r="37" spans="1:7" ht="20.100000000000001" customHeight="1">
      <c r="A37" s="323" t="s">
        <v>14</v>
      </c>
      <c r="B37" s="444"/>
      <c r="C37" s="445"/>
      <c r="D37" s="323" t="s">
        <v>7</v>
      </c>
      <c r="E37" s="430"/>
      <c r="F37" s="431"/>
      <c r="G37" s="432"/>
    </row>
    <row r="38" spans="1:7" ht="20.100000000000001" customHeight="1">
      <c r="A38" s="325"/>
      <c r="B38" s="439"/>
      <c r="C38" s="441"/>
      <c r="D38" s="325"/>
      <c r="E38" s="433"/>
      <c r="F38" s="434"/>
      <c r="G38" s="435"/>
    </row>
    <row r="39" spans="1:7" ht="27" customHeight="1">
      <c r="A39" s="342" t="s">
        <v>23</v>
      </c>
      <c r="B39" s="342"/>
      <c r="C39" s="342"/>
      <c r="D39" s="342"/>
      <c r="E39" s="342"/>
      <c r="F39" s="342"/>
      <c r="G39" s="342"/>
    </row>
    <row r="40" spans="1:7" ht="20.100000000000001" customHeight="1">
      <c r="A40" s="323" t="s">
        <v>14</v>
      </c>
      <c r="B40" s="444" t="s">
        <v>17</v>
      </c>
      <c r="C40" s="450"/>
      <c r="D40" s="445"/>
      <c r="E40" s="323" t="s">
        <v>7</v>
      </c>
      <c r="F40" s="444" t="s">
        <v>338</v>
      </c>
      <c r="G40" s="445"/>
    </row>
    <row r="41" spans="1:7" ht="20.100000000000001" customHeight="1">
      <c r="A41" s="324"/>
      <c r="B41" s="436"/>
      <c r="C41" s="437"/>
      <c r="D41" s="438"/>
      <c r="E41" s="324"/>
      <c r="F41" s="436" t="s">
        <v>339</v>
      </c>
      <c r="G41" s="438"/>
    </row>
    <row r="42" spans="1:7" ht="20.100000000000001" customHeight="1">
      <c r="A42" s="324"/>
      <c r="B42" s="436"/>
      <c r="C42" s="437"/>
      <c r="D42" s="438"/>
      <c r="E42" s="324"/>
      <c r="F42" s="436" t="s">
        <v>337</v>
      </c>
      <c r="G42" s="514"/>
    </row>
    <row r="43" spans="1:7" ht="20.100000000000001" customHeight="1">
      <c r="A43" s="324"/>
      <c r="B43" s="436"/>
      <c r="C43" s="437"/>
      <c r="D43" s="438"/>
      <c r="E43" s="324"/>
      <c r="F43" s="456"/>
      <c r="G43" s="513"/>
    </row>
    <row r="44" spans="1:7" ht="20.100000000000001" customHeight="1">
      <c r="A44" s="324"/>
      <c r="B44" s="436"/>
      <c r="C44" s="437"/>
      <c r="D44" s="438"/>
      <c r="E44" s="324"/>
      <c r="F44" s="436"/>
      <c r="G44" s="438"/>
    </row>
    <row r="45" spans="1:7" ht="20.100000000000001" customHeight="1">
      <c r="A45" s="325"/>
      <c r="B45" s="439"/>
      <c r="C45" s="440"/>
      <c r="D45" s="441"/>
      <c r="E45" s="325"/>
      <c r="F45" s="433"/>
      <c r="G45" s="435"/>
    </row>
    <row r="46" spans="1:7" ht="24" customHeight="1">
      <c r="A46" s="347" t="s">
        <v>35</v>
      </c>
      <c r="B46" s="348"/>
      <c r="C46" s="118" t="s">
        <v>36</v>
      </c>
      <c r="D46" s="26">
        <f>B48+E48</f>
        <v>0</v>
      </c>
      <c r="E46" s="2"/>
      <c r="F46" s="2"/>
      <c r="G46" s="2"/>
    </row>
    <row r="47" spans="1:7" ht="27" customHeight="1">
      <c r="A47" s="349" t="s">
        <v>14</v>
      </c>
      <c r="B47" s="21" t="s">
        <v>19</v>
      </c>
      <c r="C47" s="21" t="s">
        <v>20</v>
      </c>
      <c r="D47" s="351" t="s">
        <v>7</v>
      </c>
      <c r="E47" s="21" t="s">
        <v>19</v>
      </c>
      <c r="F47" s="353" t="s">
        <v>20</v>
      </c>
      <c r="G47" s="354"/>
    </row>
    <row r="48" spans="1:7" ht="15.95" customHeight="1">
      <c r="A48" s="350"/>
      <c r="B48" s="453"/>
      <c r="C48" s="453"/>
      <c r="D48" s="352"/>
      <c r="E48" s="453"/>
      <c r="F48" s="463"/>
      <c r="G48" s="464"/>
    </row>
    <row r="49" spans="1:7" ht="20.100000000000001" customHeight="1">
      <c r="A49" s="350"/>
      <c r="B49" s="454"/>
      <c r="C49" s="454"/>
      <c r="D49" s="352"/>
      <c r="E49" s="454"/>
      <c r="F49" s="465"/>
      <c r="G49" s="466"/>
    </row>
    <row r="50" spans="1:7" ht="18" customHeight="1">
      <c r="A50" s="451"/>
      <c r="B50" s="455"/>
      <c r="C50" s="455"/>
      <c r="D50" s="452"/>
      <c r="E50" s="455"/>
      <c r="F50" s="467"/>
      <c r="G50" s="468"/>
    </row>
    <row r="51" spans="1:7" ht="24" customHeight="1">
      <c r="A51" s="443" t="s">
        <v>24</v>
      </c>
      <c r="B51" s="443"/>
      <c r="C51" s="443"/>
      <c r="D51" s="443"/>
      <c r="E51" s="443"/>
      <c r="F51" s="443"/>
      <c r="G51" s="443"/>
    </row>
    <row r="52" spans="1:7" ht="54.95" customHeight="1">
      <c r="A52" s="344"/>
      <c r="B52" s="345"/>
      <c r="C52" s="345"/>
      <c r="D52" s="345"/>
      <c r="E52" s="345"/>
      <c r="F52" s="345"/>
      <c r="G52" s="346"/>
    </row>
    <row r="53" spans="1:7" ht="15.95" customHeight="1"/>
    <row r="54" spans="1:7" ht="15" customHeight="1"/>
    <row r="55" spans="1:7" ht="15" customHeight="1"/>
    <row r="56" spans="1:7" ht="15" customHeight="1">
      <c r="C56" s="119" t="s">
        <v>17</v>
      </c>
    </row>
    <row r="57" spans="1:7" ht="15" customHeight="1"/>
    <row r="58" spans="1:7" ht="15" customHeight="1"/>
    <row r="59" spans="1:7" ht="15" customHeight="1"/>
  </sheetData>
  <mergeCells count="70">
    <mergeCell ref="A51:G51"/>
    <mergeCell ref="A52:G52"/>
    <mergeCell ref="B34:C34"/>
    <mergeCell ref="F44:G44"/>
    <mergeCell ref="B40:D40"/>
    <mergeCell ref="E40:E45"/>
    <mergeCell ref="B41:D41"/>
    <mergeCell ref="B42:D42"/>
    <mergeCell ref="B43:D43"/>
    <mergeCell ref="B44:D44"/>
    <mergeCell ref="B45:D45"/>
    <mergeCell ref="A36:G36"/>
    <mergeCell ref="A37:A38"/>
    <mergeCell ref="B37:C37"/>
    <mergeCell ref="A39:G39"/>
    <mergeCell ref="F40:G40"/>
    <mergeCell ref="F41:G41"/>
    <mergeCell ref="F42:G42"/>
    <mergeCell ref="F43:G43"/>
    <mergeCell ref="A40:A45"/>
    <mergeCell ref="F45:G45"/>
    <mergeCell ref="A46:B46"/>
    <mergeCell ref="A47:A50"/>
    <mergeCell ref="D47:D50"/>
    <mergeCell ref="F47:G47"/>
    <mergeCell ref="B48:B50"/>
    <mergeCell ref="C48:C50"/>
    <mergeCell ref="E48:E50"/>
    <mergeCell ref="F48:G50"/>
    <mergeCell ref="D37:D38"/>
    <mergeCell ref="E37:G38"/>
    <mergeCell ref="B38:C38"/>
    <mergeCell ref="A29:G29"/>
    <mergeCell ref="A30:A35"/>
    <mergeCell ref="B30:C30"/>
    <mergeCell ref="D30:D35"/>
    <mergeCell ref="E30:G35"/>
    <mergeCell ref="B31:C31"/>
    <mergeCell ref="B32:C32"/>
    <mergeCell ref="B33:C33"/>
    <mergeCell ref="B35:C35"/>
    <mergeCell ref="E20:G20"/>
    <mergeCell ref="A21:A28"/>
    <mergeCell ref="E21:G21"/>
    <mergeCell ref="E22:G22"/>
    <mergeCell ref="E23:G23"/>
    <mergeCell ref="E24:G24"/>
    <mergeCell ref="E28:G28"/>
    <mergeCell ref="A16:A20"/>
    <mergeCell ref="E16:G16"/>
    <mergeCell ref="E17:G17"/>
    <mergeCell ref="E18:G18"/>
    <mergeCell ref="E19:G19"/>
    <mergeCell ref="E25:G25"/>
    <mergeCell ref="E26:G26"/>
    <mergeCell ref="E27:G27"/>
    <mergeCell ref="A9:C9"/>
    <mergeCell ref="A10:A13"/>
    <mergeCell ref="D10:D13"/>
    <mergeCell ref="A14:G14"/>
    <mergeCell ref="E15:G15"/>
    <mergeCell ref="B7:C7"/>
    <mergeCell ref="B8:C8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topLeftCell="A19" zoomScaleNormal="100" zoomScalePageLayoutView="150" workbookViewId="0">
      <selection activeCell="G4" sqref="G4:G6"/>
    </sheetView>
  </sheetViews>
  <sheetFormatPr defaultColWidth="11.5546875" defaultRowHeight="17.25"/>
  <cols>
    <col min="1" max="1" width="11.5546875" style="138"/>
    <col min="2" max="2" width="17.109375" style="138" customWidth="1"/>
    <col min="3" max="3" width="13.109375" style="138" customWidth="1"/>
    <col min="4" max="4" width="8.44140625" style="138" customWidth="1"/>
    <col min="5" max="5" width="18.88671875" style="138" customWidth="1"/>
    <col min="6" max="6" width="13.109375" style="138" customWidth="1"/>
    <col min="7" max="7" width="26.6640625" style="4" customWidth="1"/>
    <col min="8" max="16384" width="11.5546875" style="138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35" t="s">
        <v>26</v>
      </c>
      <c r="B2" s="386" t="s">
        <v>350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35" t="s">
        <v>25</v>
      </c>
      <c r="F3" s="18" t="s">
        <v>28</v>
      </c>
      <c r="G3" s="135" t="s">
        <v>29</v>
      </c>
      <c r="H3" s="3"/>
    </row>
    <row r="4" spans="1:8" ht="18.95" customHeight="1">
      <c r="A4" s="135" t="s">
        <v>2</v>
      </c>
      <c r="B4" s="415">
        <v>1101600</v>
      </c>
      <c r="C4" s="416"/>
      <c r="D4" s="330"/>
      <c r="E4" s="17" t="s">
        <v>30</v>
      </c>
      <c r="F4" s="6">
        <v>25</v>
      </c>
      <c r="G4" s="28" t="s">
        <v>367</v>
      </c>
    </row>
    <row r="5" spans="1:8" ht="23.1" customHeight="1">
      <c r="A5" s="135" t="s">
        <v>3</v>
      </c>
      <c r="B5" s="417">
        <f>B6-B4</f>
        <v>776000</v>
      </c>
      <c r="C5" s="418"/>
      <c r="D5" s="330"/>
      <c r="E5" s="17" t="s">
        <v>181</v>
      </c>
      <c r="F5" s="6">
        <v>14</v>
      </c>
      <c r="G5" s="28" t="s">
        <v>367</v>
      </c>
    </row>
    <row r="6" spans="1:8" ht="21.95" customHeight="1">
      <c r="A6" s="135" t="s">
        <v>4</v>
      </c>
      <c r="B6" s="417">
        <v>1877600</v>
      </c>
      <c r="C6" s="418"/>
      <c r="D6" s="330"/>
      <c r="E6" s="17" t="s">
        <v>366</v>
      </c>
      <c r="F6" s="6">
        <v>14</v>
      </c>
      <c r="G6" s="28" t="s">
        <v>368</v>
      </c>
    </row>
    <row r="7" spans="1:8" s="148" customFormat="1" ht="21.95" customHeight="1">
      <c r="A7" s="147" t="s">
        <v>341</v>
      </c>
      <c r="B7" s="417">
        <f>'0713'!B7:C7+'0714'!B6:C6</f>
        <v>31959850</v>
      </c>
      <c r="C7" s="418"/>
      <c r="D7" s="146"/>
      <c r="E7" s="131"/>
      <c r="F7" s="132"/>
      <c r="G7" s="133"/>
    </row>
    <row r="8" spans="1:8" s="148" customFormat="1" ht="21.95" customHeight="1">
      <c r="A8" s="147" t="s">
        <v>342</v>
      </c>
      <c r="B8" s="417">
        <v>86000000</v>
      </c>
      <c r="C8" s="418"/>
      <c r="D8" s="145"/>
      <c r="E8" s="127"/>
      <c r="F8" s="125"/>
      <c r="G8" s="126"/>
    </row>
    <row r="9" spans="1:8" ht="27.95" customHeight="1">
      <c r="A9" s="341" t="s">
        <v>15</v>
      </c>
      <c r="B9" s="342"/>
      <c r="C9" s="343"/>
      <c r="D9" s="136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369</v>
      </c>
      <c r="C11" s="11">
        <v>9</v>
      </c>
      <c r="D11" s="395"/>
      <c r="E11" s="12" t="s">
        <v>372</v>
      </c>
      <c r="F11" s="137">
        <v>0</v>
      </c>
      <c r="G11" s="10"/>
    </row>
    <row r="12" spans="1:8" ht="18" customHeight="1">
      <c r="A12" s="393"/>
      <c r="B12" s="11" t="s">
        <v>370</v>
      </c>
      <c r="C12" s="11">
        <v>8</v>
      </c>
      <c r="D12" s="395"/>
      <c r="E12" s="12" t="s">
        <v>373</v>
      </c>
      <c r="F12" s="137">
        <v>0</v>
      </c>
      <c r="G12" s="10"/>
    </row>
    <row r="13" spans="1:8" ht="17.100000000000001" customHeight="1">
      <c r="A13" s="393"/>
      <c r="B13" s="22" t="s">
        <v>371</v>
      </c>
      <c r="C13" s="22">
        <v>7</v>
      </c>
      <c r="D13" s="395"/>
      <c r="E13" s="23" t="s">
        <v>374</v>
      </c>
      <c r="F13" s="24">
        <v>0</v>
      </c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0.4375</v>
      </c>
      <c r="C16" s="137" t="s">
        <v>351</v>
      </c>
      <c r="D16" s="137">
        <v>10</v>
      </c>
      <c r="E16" s="422"/>
      <c r="F16" s="423"/>
      <c r="G16" s="424"/>
    </row>
    <row r="17" spans="1:7" ht="18.95" customHeight="1">
      <c r="A17" s="324"/>
      <c r="B17" s="54">
        <v>0.45833333333333331</v>
      </c>
      <c r="C17" s="137" t="s">
        <v>352</v>
      </c>
      <c r="D17" s="137">
        <v>7</v>
      </c>
      <c r="E17" s="422"/>
      <c r="F17" s="423"/>
      <c r="G17" s="424"/>
    </row>
    <row r="18" spans="1:7" ht="18.95" customHeight="1">
      <c r="A18" s="324"/>
      <c r="B18" s="54">
        <v>4.1666666666666664E-2</v>
      </c>
      <c r="C18" s="137" t="s">
        <v>353</v>
      </c>
      <c r="D18" s="137" t="s">
        <v>354</v>
      </c>
      <c r="E18" s="422"/>
      <c r="F18" s="423"/>
      <c r="G18" s="424"/>
    </row>
    <row r="19" spans="1:7" ht="18.95" customHeight="1">
      <c r="A19" s="324"/>
      <c r="B19" s="54">
        <v>6.25E-2</v>
      </c>
      <c r="C19" s="137" t="s">
        <v>355</v>
      </c>
      <c r="D19" s="137">
        <v>10</v>
      </c>
      <c r="E19" s="422"/>
      <c r="F19" s="423"/>
      <c r="G19" s="424"/>
    </row>
    <row r="20" spans="1:7" ht="18.95" customHeight="1">
      <c r="A20" s="325"/>
      <c r="B20" s="54">
        <v>0.58333333333333337</v>
      </c>
      <c r="C20" s="137" t="s">
        <v>356</v>
      </c>
      <c r="D20" s="137">
        <v>2</v>
      </c>
      <c r="E20" s="422"/>
      <c r="F20" s="423"/>
      <c r="G20" s="424"/>
    </row>
    <row r="21" spans="1:7" ht="20.100000000000001" customHeight="1">
      <c r="A21" s="363" t="s">
        <v>10</v>
      </c>
      <c r="B21" s="54">
        <v>0.2638888888888889</v>
      </c>
      <c r="C21" s="137" t="s">
        <v>357</v>
      </c>
      <c r="D21" s="137">
        <v>2</v>
      </c>
      <c r="E21" s="425"/>
      <c r="F21" s="425"/>
      <c r="G21" s="425"/>
    </row>
    <row r="22" spans="1:7" ht="21" customHeight="1">
      <c r="A22" s="363"/>
      <c r="B22" s="54">
        <v>0.27083333333333331</v>
      </c>
      <c r="C22" s="137" t="s">
        <v>358</v>
      </c>
      <c r="D22" s="137" t="s">
        <v>359</v>
      </c>
      <c r="E22" s="425"/>
      <c r="F22" s="425"/>
      <c r="G22" s="425"/>
    </row>
    <row r="23" spans="1:7" ht="18.95" customHeight="1">
      <c r="A23" s="363"/>
      <c r="B23" s="54">
        <v>0.27083333333333331</v>
      </c>
      <c r="C23" s="137" t="s">
        <v>360</v>
      </c>
      <c r="D23" s="137">
        <v>3</v>
      </c>
      <c r="E23" s="425"/>
      <c r="F23" s="425"/>
      <c r="G23" s="425"/>
    </row>
    <row r="24" spans="1:7" ht="18.95" customHeight="1">
      <c r="A24" s="363"/>
      <c r="B24" s="54">
        <v>0.3125</v>
      </c>
      <c r="C24" s="137" t="s">
        <v>361</v>
      </c>
      <c r="D24" s="137">
        <v>2</v>
      </c>
      <c r="E24" s="425"/>
      <c r="F24" s="425"/>
      <c r="G24" s="425"/>
    </row>
    <row r="25" spans="1:7" ht="21.95" customHeight="1">
      <c r="A25" s="363"/>
      <c r="B25" s="137"/>
      <c r="C25" s="137"/>
      <c r="D25" s="137"/>
      <c r="E25" s="425"/>
      <c r="F25" s="425"/>
      <c r="G25" s="425"/>
    </row>
    <row r="26" spans="1:7" ht="26.1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.95" customHeight="1">
      <c r="A27" s="363" t="s">
        <v>14</v>
      </c>
      <c r="B27" s="444"/>
      <c r="C27" s="445"/>
      <c r="D27" s="363" t="s">
        <v>7</v>
      </c>
      <c r="E27" s="430"/>
      <c r="F27" s="431"/>
      <c r="G27" s="432"/>
    </row>
    <row r="28" spans="1:7" ht="18" customHeight="1">
      <c r="A28" s="363"/>
      <c r="B28" s="446"/>
      <c r="C28" s="447"/>
      <c r="D28" s="363"/>
      <c r="E28" s="456"/>
      <c r="F28" s="515"/>
      <c r="G28" s="513"/>
    </row>
    <row r="29" spans="1:7" ht="18" customHeight="1">
      <c r="A29" s="363"/>
      <c r="B29" s="446"/>
      <c r="C29" s="447"/>
      <c r="D29" s="363"/>
      <c r="E29" s="456"/>
      <c r="F29" s="515"/>
      <c r="G29" s="513"/>
    </row>
    <row r="30" spans="1:7" ht="18" customHeight="1">
      <c r="A30" s="363"/>
      <c r="B30" s="446"/>
      <c r="C30" s="447"/>
      <c r="D30" s="363"/>
      <c r="E30" s="456"/>
      <c r="F30" s="515"/>
      <c r="G30" s="513"/>
    </row>
    <row r="31" spans="1:7" ht="18.95" customHeight="1">
      <c r="A31" s="363"/>
      <c r="B31" s="448"/>
      <c r="C31" s="449"/>
      <c r="D31" s="363"/>
      <c r="E31" s="433"/>
      <c r="F31" s="434"/>
      <c r="G31" s="435"/>
    </row>
    <row r="32" spans="1:7" ht="24" customHeight="1">
      <c r="A32" s="342" t="s">
        <v>18</v>
      </c>
      <c r="B32" s="369"/>
      <c r="C32" s="369"/>
      <c r="D32" s="369"/>
      <c r="E32" s="369"/>
      <c r="F32" s="369"/>
      <c r="G32" s="369"/>
    </row>
    <row r="33" spans="1:7" ht="20.100000000000001" customHeight="1">
      <c r="A33" s="323" t="s">
        <v>14</v>
      </c>
      <c r="B33" s="444"/>
      <c r="C33" s="445"/>
      <c r="D33" s="323" t="s">
        <v>7</v>
      </c>
      <c r="E33" s="430"/>
      <c r="F33" s="431"/>
      <c r="G33" s="432"/>
    </row>
    <row r="34" spans="1:7" ht="20.100000000000001" customHeight="1">
      <c r="A34" s="325"/>
      <c r="B34" s="439"/>
      <c r="C34" s="441"/>
      <c r="D34" s="325"/>
      <c r="E34" s="433"/>
      <c r="F34" s="434"/>
      <c r="G34" s="435"/>
    </row>
    <row r="35" spans="1:7" ht="27" customHeight="1">
      <c r="A35" s="342" t="s">
        <v>23</v>
      </c>
      <c r="B35" s="342"/>
      <c r="C35" s="342"/>
      <c r="D35" s="342"/>
      <c r="E35" s="342"/>
      <c r="F35" s="342"/>
      <c r="G35" s="342"/>
    </row>
    <row r="36" spans="1:7" ht="20.100000000000001" customHeight="1">
      <c r="A36" s="323" t="s">
        <v>14</v>
      </c>
      <c r="B36" s="444" t="s">
        <v>362</v>
      </c>
      <c r="C36" s="450"/>
      <c r="D36" s="445"/>
      <c r="E36" s="323" t="s">
        <v>7</v>
      </c>
      <c r="F36" s="430"/>
      <c r="G36" s="432"/>
    </row>
    <row r="37" spans="1:7" ht="20.100000000000001" customHeight="1">
      <c r="A37" s="324"/>
      <c r="B37" s="436" t="s">
        <v>363</v>
      </c>
      <c r="C37" s="437"/>
      <c r="D37" s="438"/>
      <c r="E37" s="324"/>
      <c r="F37" s="456"/>
      <c r="G37" s="513"/>
    </row>
    <row r="38" spans="1:7" ht="20.100000000000001" customHeight="1">
      <c r="A38" s="324"/>
      <c r="B38" s="436" t="s">
        <v>364</v>
      </c>
      <c r="C38" s="437"/>
      <c r="D38" s="438"/>
      <c r="E38" s="324"/>
      <c r="F38" s="456"/>
      <c r="G38" s="513"/>
    </row>
    <row r="39" spans="1:7" ht="20.100000000000001" customHeight="1">
      <c r="A39" s="324"/>
      <c r="B39" s="436" t="s">
        <v>365</v>
      </c>
      <c r="C39" s="437"/>
      <c r="D39" s="438"/>
      <c r="E39" s="324"/>
      <c r="F39" s="456"/>
      <c r="G39" s="513"/>
    </row>
    <row r="40" spans="1:7" ht="20.100000000000001" customHeight="1">
      <c r="A40" s="324"/>
      <c r="B40" s="436"/>
      <c r="C40" s="437"/>
      <c r="D40" s="438"/>
      <c r="E40" s="324"/>
      <c r="F40" s="456"/>
      <c r="G40" s="513"/>
    </row>
    <row r="41" spans="1:7" ht="20.100000000000001" customHeight="1">
      <c r="A41" s="325"/>
      <c r="B41" s="439"/>
      <c r="C41" s="440"/>
      <c r="D41" s="441"/>
      <c r="E41" s="325"/>
      <c r="F41" s="433"/>
      <c r="G41" s="435"/>
    </row>
    <row r="42" spans="1:7" ht="24" customHeight="1">
      <c r="A42" s="347" t="s">
        <v>35</v>
      </c>
      <c r="B42" s="348"/>
      <c r="C42" s="134" t="s">
        <v>36</v>
      </c>
      <c r="D42" s="26">
        <f>B44+E44</f>
        <v>0</v>
      </c>
      <c r="E42" s="2"/>
      <c r="F42" s="2"/>
      <c r="G42" s="2"/>
    </row>
    <row r="43" spans="1:7" ht="27" customHeight="1">
      <c r="A43" s="349" t="s">
        <v>14</v>
      </c>
      <c r="B43" s="21" t="s">
        <v>19</v>
      </c>
      <c r="C43" s="21" t="s">
        <v>20</v>
      </c>
      <c r="D43" s="351" t="s">
        <v>7</v>
      </c>
      <c r="E43" s="21" t="s">
        <v>19</v>
      </c>
      <c r="F43" s="353" t="s">
        <v>20</v>
      </c>
      <c r="G43" s="354"/>
    </row>
    <row r="44" spans="1:7" ht="15.95" customHeight="1">
      <c r="A44" s="350"/>
      <c r="B44" s="453"/>
      <c r="C44" s="453"/>
      <c r="D44" s="352"/>
      <c r="E44" s="453"/>
      <c r="F44" s="463"/>
      <c r="G44" s="464"/>
    </row>
    <row r="45" spans="1:7" ht="20.100000000000001" customHeight="1">
      <c r="A45" s="350"/>
      <c r="B45" s="454"/>
      <c r="C45" s="454"/>
      <c r="D45" s="352"/>
      <c r="E45" s="454"/>
      <c r="F45" s="465"/>
      <c r="G45" s="466"/>
    </row>
    <row r="46" spans="1:7" ht="18" customHeight="1">
      <c r="A46" s="451"/>
      <c r="B46" s="455"/>
      <c r="C46" s="455"/>
      <c r="D46" s="452"/>
      <c r="E46" s="455"/>
      <c r="F46" s="467"/>
      <c r="G46" s="468"/>
    </row>
    <row r="47" spans="1:7" ht="24" customHeight="1">
      <c r="A47" s="443" t="s">
        <v>24</v>
      </c>
      <c r="B47" s="443"/>
      <c r="C47" s="443"/>
      <c r="D47" s="443"/>
      <c r="E47" s="443"/>
      <c r="F47" s="443"/>
      <c r="G47" s="443"/>
    </row>
    <row r="48" spans="1:7" ht="54.95" customHeight="1">
      <c r="A48" s="344"/>
      <c r="B48" s="345"/>
      <c r="C48" s="345"/>
      <c r="D48" s="345"/>
      <c r="E48" s="345"/>
      <c r="F48" s="345"/>
      <c r="G48" s="346"/>
    </row>
    <row r="49" spans="3:3" ht="15.95" customHeight="1"/>
    <row r="50" spans="3:3" ht="15" customHeight="1"/>
    <row r="51" spans="3:3" ht="15" customHeight="1"/>
    <row r="52" spans="3:3" ht="15" customHeight="1">
      <c r="C52" s="138" t="s">
        <v>17</v>
      </c>
    </row>
    <row r="53" spans="3:3" ht="15" customHeight="1"/>
    <row r="54" spans="3:3" ht="15" customHeight="1"/>
    <row r="55" spans="3:3" ht="15" customHeight="1"/>
  </sheetData>
  <mergeCells count="61"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F36:G41"/>
    <mergeCell ref="B37:D37"/>
    <mergeCell ref="B38:D38"/>
    <mergeCell ref="B39:D39"/>
    <mergeCell ref="B40:D40"/>
    <mergeCell ref="B41:D41"/>
    <mergeCell ref="B7:C7"/>
    <mergeCell ref="B8:C8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  <mergeCell ref="A35:G35"/>
    <mergeCell ref="A36:A41"/>
    <mergeCell ref="B36:D36"/>
    <mergeCell ref="E36:E41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opLeftCell="A16" zoomScaleNormal="100" zoomScalePageLayoutView="150" workbookViewId="0">
      <selection activeCell="H14" sqref="H14"/>
    </sheetView>
  </sheetViews>
  <sheetFormatPr defaultColWidth="11.5546875" defaultRowHeight="17.25"/>
  <cols>
    <col min="1" max="1" width="11.5546875" style="143"/>
    <col min="2" max="2" width="17.109375" style="143" customWidth="1"/>
    <col min="3" max="3" width="13.109375" style="143" customWidth="1"/>
    <col min="4" max="4" width="8.44140625" style="143" customWidth="1"/>
    <col min="5" max="5" width="18.88671875" style="143" customWidth="1"/>
    <col min="6" max="6" width="13.109375" style="143" customWidth="1"/>
    <col min="7" max="7" width="26.6640625" style="4" customWidth="1"/>
    <col min="8" max="16384" width="11.5546875" style="143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40" t="s">
        <v>26</v>
      </c>
      <c r="B2" s="386" t="s">
        <v>375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40" t="s">
        <v>25</v>
      </c>
      <c r="F3" s="18" t="s">
        <v>28</v>
      </c>
      <c r="G3" s="140" t="s">
        <v>29</v>
      </c>
      <c r="H3" s="3"/>
    </row>
    <row r="4" spans="1:8" ht="18.95" customHeight="1">
      <c r="A4" s="140" t="s">
        <v>2</v>
      </c>
      <c r="B4" s="415">
        <v>344060</v>
      </c>
      <c r="C4" s="416"/>
      <c r="D4" s="330"/>
      <c r="E4" s="17" t="s">
        <v>30</v>
      </c>
      <c r="F4" s="6">
        <v>25</v>
      </c>
      <c r="G4" s="28" t="s">
        <v>393</v>
      </c>
    </row>
    <row r="5" spans="1:8" ht="23.1" customHeight="1">
      <c r="A5" s="140" t="s">
        <v>3</v>
      </c>
      <c r="B5" s="417">
        <f>4310000-344060</f>
        <v>3965940</v>
      </c>
      <c r="C5" s="418"/>
      <c r="D5" s="330"/>
      <c r="E5" s="17" t="s">
        <v>31</v>
      </c>
      <c r="F5" s="6">
        <v>5</v>
      </c>
      <c r="G5" s="28" t="s">
        <v>392</v>
      </c>
    </row>
    <row r="6" spans="1:8" ht="21.95" customHeight="1">
      <c r="A6" s="140" t="s">
        <v>4</v>
      </c>
      <c r="B6" s="417">
        <f>B5+B4</f>
        <v>4310000</v>
      </c>
      <c r="C6" s="418"/>
      <c r="D6" s="330"/>
      <c r="E6" s="17" t="s">
        <v>32</v>
      </c>
      <c r="F6" s="6">
        <v>5</v>
      </c>
      <c r="G6" s="28" t="s">
        <v>149</v>
      </c>
    </row>
    <row r="7" spans="1:8" s="148" customFormat="1" ht="21.95" customHeight="1">
      <c r="A7" s="159" t="s">
        <v>341</v>
      </c>
      <c r="B7" s="417">
        <f>'0714'!B7:C7+'0715'!B6:C6</f>
        <v>36269850</v>
      </c>
      <c r="C7" s="418"/>
      <c r="D7" s="146"/>
      <c r="E7" s="131"/>
      <c r="F7" s="132"/>
      <c r="G7" s="133"/>
    </row>
    <row r="8" spans="1:8" s="148" customFormat="1" ht="21.95" customHeight="1">
      <c r="A8" s="147" t="s">
        <v>342</v>
      </c>
      <c r="B8" s="417">
        <v>86000000</v>
      </c>
      <c r="C8" s="418"/>
      <c r="D8" s="145"/>
      <c r="E8" s="127"/>
      <c r="F8" s="125"/>
      <c r="G8" s="126"/>
    </row>
    <row r="9" spans="1:8" ht="27.95" customHeight="1">
      <c r="A9" s="341" t="s">
        <v>15</v>
      </c>
      <c r="B9" s="342"/>
      <c r="C9" s="343"/>
      <c r="D9" s="141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394</v>
      </c>
      <c r="C11" s="11">
        <v>12</v>
      </c>
      <c r="D11" s="395"/>
      <c r="E11" s="12"/>
      <c r="F11" s="142"/>
      <c r="G11" s="10"/>
    </row>
    <row r="12" spans="1:8" ht="18" customHeight="1">
      <c r="A12" s="393"/>
      <c r="B12" s="11" t="s">
        <v>395</v>
      </c>
      <c r="C12" s="11">
        <v>11</v>
      </c>
      <c r="D12" s="395"/>
      <c r="E12" s="12"/>
      <c r="F12" s="142"/>
      <c r="G12" s="10"/>
    </row>
    <row r="13" spans="1:8" ht="17.100000000000001" customHeight="1">
      <c r="A13" s="393"/>
      <c r="B13" s="22" t="s">
        <v>396</v>
      </c>
      <c r="C13" s="22">
        <v>3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0.47916666666666669</v>
      </c>
      <c r="C16" s="142" t="s">
        <v>376</v>
      </c>
      <c r="D16" s="142">
        <v>3</v>
      </c>
      <c r="E16" s="422"/>
      <c r="F16" s="423"/>
      <c r="G16" s="424"/>
    </row>
    <row r="17" spans="1:7" ht="18.95" customHeight="1">
      <c r="A17" s="324"/>
      <c r="B17" s="54">
        <v>0.5</v>
      </c>
      <c r="C17" s="142" t="s">
        <v>377</v>
      </c>
      <c r="D17" s="142">
        <v>3</v>
      </c>
      <c r="E17" s="422" t="s">
        <v>378</v>
      </c>
      <c r="F17" s="423"/>
      <c r="G17" s="424"/>
    </row>
    <row r="18" spans="1:7" ht="18.95" customHeight="1">
      <c r="A18" s="324"/>
      <c r="B18" s="142"/>
      <c r="C18" s="142"/>
      <c r="D18" s="142"/>
      <c r="E18" s="422"/>
      <c r="F18" s="423"/>
      <c r="G18" s="424"/>
    </row>
    <row r="19" spans="1:7" ht="18.95" customHeight="1">
      <c r="A19" s="324"/>
      <c r="B19" s="142"/>
      <c r="C19" s="142"/>
      <c r="D19" s="142"/>
      <c r="E19" s="422"/>
      <c r="F19" s="423"/>
      <c r="G19" s="424"/>
    </row>
    <row r="20" spans="1:7" ht="18.95" customHeight="1">
      <c r="A20" s="325"/>
      <c r="B20" s="142"/>
      <c r="C20" s="142"/>
      <c r="D20" s="142"/>
      <c r="E20" s="422"/>
      <c r="F20" s="423"/>
      <c r="G20" s="424"/>
    </row>
    <row r="21" spans="1:7" ht="20.100000000000001" customHeight="1">
      <c r="A21" s="363" t="s">
        <v>10</v>
      </c>
      <c r="B21" s="54">
        <v>0.27083333333333331</v>
      </c>
      <c r="C21" s="142" t="s">
        <v>379</v>
      </c>
      <c r="D21" s="142">
        <v>12</v>
      </c>
      <c r="E21" s="425" t="s">
        <v>258</v>
      </c>
      <c r="F21" s="425"/>
      <c r="G21" s="425"/>
    </row>
    <row r="22" spans="1:7" ht="21" customHeight="1">
      <c r="A22" s="363"/>
      <c r="B22" s="54">
        <v>0.27083333333333331</v>
      </c>
      <c r="C22" s="142" t="s">
        <v>381</v>
      </c>
      <c r="D22" s="142">
        <v>6</v>
      </c>
      <c r="E22" s="425" t="s">
        <v>383</v>
      </c>
      <c r="F22" s="425"/>
      <c r="G22" s="425"/>
    </row>
    <row r="23" spans="1:7" ht="18.95" customHeight="1">
      <c r="A23" s="363"/>
      <c r="B23" s="54">
        <v>0.29166666666666669</v>
      </c>
      <c r="C23" s="142" t="s">
        <v>380</v>
      </c>
      <c r="D23" s="142">
        <v>12</v>
      </c>
      <c r="E23" s="425"/>
      <c r="F23" s="425"/>
      <c r="G23" s="425"/>
    </row>
    <row r="24" spans="1:7" ht="18.95" customHeight="1">
      <c r="A24" s="363"/>
      <c r="B24" s="54">
        <v>0.29166666666666669</v>
      </c>
      <c r="C24" s="142" t="s">
        <v>382</v>
      </c>
      <c r="D24" s="142">
        <v>5</v>
      </c>
      <c r="E24" s="425"/>
      <c r="F24" s="425"/>
      <c r="G24" s="425"/>
    </row>
    <row r="25" spans="1:7" ht="21.95" customHeight="1">
      <c r="A25" s="363"/>
      <c r="B25" s="142"/>
      <c r="C25" s="142"/>
      <c r="D25" s="142"/>
      <c r="E25" s="425"/>
      <c r="F25" s="425"/>
      <c r="G25" s="425"/>
    </row>
    <row r="26" spans="1:7" ht="26.1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.95" customHeight="1">
      <c r="A27" s="363" t="s">
        <v>14</v>
      </c>
      <c r="B27" s="444" t="s">
        <v>384</v>
      </c>
      <c r="C27" s="445"/>
      <c r="D27" s="363" t="s">
        <v>7</v>
      </c>
      <c r="E27" s="405" t="s">
        <v>397</v>
      </c>
      <c r="F27" s="516"/>
      <c r="G27" s="414"/>
    </row>
    <row r="28" spans="1:7" s="144" customFormat="1" ht="18.95" customHeight="1">
      <c r="A28" s="363"/>
      <c r="B28" s="436" t="s">
        <v>385</v>
      </c>
      <c r="C28" s="438"/>
      <c r="D28" s="363"/>
      <c r="E28" s="374"/>
      <c r="F28" s="408"/>
      <c r="G28" s="409"/>
    </row>
    <row r="29" spans="1:7" s="144" customFormat="1" ht="18.95" customHeight="1">
      <c r="A29" s="363"/>
      <c r="B29" s="436" t="s">
        <v>386</v>
      </c>
      <c r="C29" s="438"/>
      <c r="D29" s="363"/>
      <c r="E29" s="374"/>
      <c r="F29" s="408"/>
      <c r="G29" s="409"/>
    </row>
    <row r="30" spans="1:7" s="144" customFormat="1" ht="18.95" customHeight="1">
      <c r="A30" s="363"/>
      <c r="B30" s="436" t="s">
        <v>387</v>
      </c>
      <c r="C30" s="438"/>
      <c r="D30" s="363"/>
      <c r="E30" s="374"/>
      <c r="F30" s="408"/>
      <c r="G30" s="409"/>
    </row>
    <row r="31" spans="1:7" s="144" customFormat="1" ht="18.95" customHeight="1">
      <c r="A31" s="363"/>
      <c r="B31" s="436" t="s">
        <v>388</v>
      </c>
      <c r="C31" s="438"/>
      <c r="D31" s="363"/>
      <c r="E31" s="374"/>
      <c r="F31" s="408"/>
      <c r="G31" s="409"/>
    </row>
    <row r="32" spans="1:7" s="144" customFormat="1" ht="18.95" customHeight="1">
      <c r="A32" s="363"/>
      <c r="B32" s="436" t="s">
        <v>389</v>
      </c>
      <c r="C32" s="438"/>
      <c r="D32" s="363"/>
      <c r="E32" s="374"/>
      <c r="F32" s="408"/>
      <c r="G32" s="409"/>
    </row>
    <row r="33" spans="1:7" s="144" customFormat="1" ht="18.95" customHeight="1">
      <c r="A33" s="363"/>
      <c r="B33" s="436" t="s">
        <v>390</v>
      </c>
      <c r="C33" s="438"/>
      <c r="D33" s="363"/>
      <c r="E33" s="374"/>
      <c r="F33" s="408"/>
      <c r="G33" s="409"/>
    </row>
    <row r="34" spans="1:7" ht="18" customHeight="1">
      <c r="A34" s="363"/>
      <c r="B34" s="446" t="s">
        <v>391</v>
      </c>
      <c r="C34" s="447"/>
      <c r="D34" s="363"/>
      <c r="E34" s="410"/>
      <c r="F34" s="411"/>
      <c r="G34" s="412"/>
    </row>
    <row r="35" spans="1:7" ht="24" customHeight="1">
      <c r="A35" s="342" t="s">
        <v>18</v>
      </c>
      <c r="B35" s="369"/>
      <c r="C35" s="369"/>
      <c r="D35" s="369"/>
      <c r="E35" s="369"/>
      <c r="F35" s="369"/>
      <c r="G35" s="369"/>
    </row>
    <row r="36" spans="1:7" ht="20.100000000000001" customHeight="1">
      <c r="A36" s="323" t="s">
        <v>14</v>
      </c>
      <c r="B36" s="444"/>
      <c r="C36" s="445"/>
      <c r="D36" s="323" t="s">
        <v>7</v>
      </c>
      <c r="E36" s="430"/>
      <c r="F36" s="431"/>
      <c r="G36" s="432"/>
    </row>
    <row r="37" spans="1:7" ht="20.100000000000001" customHeight="1">
      <c r="A37" s="325"/>
      <c r="B37" s="439"/>
      <c r="C37" s="441"/>
      <c r="D37" s="325"/>
      <c r="E37" s="433"/>
      <c r="F37" s="434"/>
      <c r="G37" s="435"/>
    </row>
    <row r="38" spans="1:7" ht="27" customHeight="1">
      <c r="A38" s="342" t="s">
        <v>23</v>
      </c>
      <c r="B38" s="342"/>
      <c r="C38" s="342"/>
      <c r="D38" s="342"/>
      <c r="E38" s="342"/>
      <c r="F38" s="342"/>
      <c r="G38" s="342"/>
    </row>
    <row r="39" spans="1:7" ht="20.100000000000001" customHeight="1">
      <c r="A39" s="323" t="s">
        <v>14</v>
      </c>
      <c r="B39" s="444" t="s">
        <v>17</v>
      </c>
      <c r="C39" s="450"/>
      <c r="D39" s="445"/>
      <c r="E39" s="323" t="s">
        <v>7</v>
      </c>
      <c r="F39" s="430"/>
      <c r="G39" s="432"/>
    </row>
    <row r="40" spans="1:7" ht="20.100000000000001" customHeight="1">
      <c r="A40" s="324"/>
      <c r="B40" s="436"/>
      <c r="C40" s="437"/>
      <c r="D40" s="438"/>
      <c r="E40" s="324"/>
      <c r="F40" s="456"/>
      <c r="G40" s="513"/>
    </row>
    <row r="41" spans="1:7" ht="20.100000000000001" customHeight="1">
      <c r="A41" s="324"/>
      <c r="B41" s="436"/>
      <c r="C41" s="437"/>
      <c r="D41" s="438"/>
      <c r="E41" s="324"/>
      <c r="F41" s="456"/>
      <c r="G41" s="513"/>
    </row>
    <row r="42" spans="1:7" ht="20.100000000000001" customHeight="1">
      <c r="A42" s="324"/>
      <c r="B42" s="436"/>
      <c r="C42" s="437"/>
      <c r="D42" s="438"/>
      <c r="E42" s="324"/>
      <c r="F42" s="456"/>
      <c r="G42" s="513"/>
    </row>
    <row r="43" spans="1:7" ht="20.100000000000001" customHeight="1">
      <c r="A43" s="324"/>
      <c r="B43" s="436"/>
      <c r="C43" s="437"/>
      <c r="D43" s="438"/>
      <c r="E43" s="324"/>
      <c r="F43" s="456"/>
      <c r="G43" s="513"/>
    </row>
    <row r="44" spans="1:7" ht="20.100000000000001" customHeight="1">
      <c r="A44" s="325"/>
      <c r="B44" s="439"/>
      <c r="C44" s="440"/>
      <c r="D44" s="441"/>
      <c r="E44" s="325"/>
      <c r="F44" s="433"/>
      <c r="G44" s="435"/>
    </row>
    <row r="45" spans="1:7" ht="24" customHeight="1">
      <c r="A45" s="347" t="s">
        <v>35</v>
      </c>
      <c r="B45" s="348"/>
      <c r="C45" s="139" t="s">
        <v>36</v>
      </c>
      <c r="D45" s="26">
        <f>B47+E47</f>
        <v>0</v>
      </c>
      <c r="E45" s="2"/>
      <c r="F45" s="2"/>
      <c r="G45" s="2"/>
    </row>
    <row r="46" spans="1:7" ht="27" customHeight="1">
      <c r="A46" s="349" t="s">
        <v>14</v>
      </c>
      <c r="B46" s="21" t="s">
        <v>19</v>
      </c>
      <c r="C46" s="21" t="s">
        <v>20</v>
      </c>
      <c r="D46" s="351" t="s">
        <v>7</v>
      </c>
      <c r="E46" s="21" t="s">
        <v>19</v>
      </c>
      <c r="F46" s="353" t="s">
        <v>20</v>
      </c>
      <c r="G46" s="354"/>
    </row>
    <row r="47" spans="1:7" ht="15.95" customHeight="1">
      <c r="A47" s="350"/>
      <c r="B47" s="453"/>
      <c r="C47" s="453"/>
      <c r="D47" s="352"/>
      <c r="E47" s="453"/>
      <c r="F47" s="463"/>
      <c r="G47" s="464"/>
    </row>
    <row r="48" spans="1:7" ht="20.100000000000001" customHeight="1">
      <c r="A48" s="350"/>
      <c r="B48" s="454"/>
      <c r="C48" s="454"/>
      <c r="D48" s="352"/>
      <c r="E48" s="454"/>
      <c r="F48" s="465"/>
      <c r="G48" s="466"/>
    </row>
    <row r="49" spans="1:7" ht="18" customHeight="1">
      <c r="A49" s="451"/>
      <c r="B49" s="455"/>
      <c r="C49" s="455"/>
      <c r="D49" s="452"/>
      <c r="E49" s="455"/>
      <c r="F49" s="467"/>
      <c r="G49" s="468"/>
    </row>
    <row r="50" spans="1:7" ht="24" customHeight="1">
      <c r="A50" s="443" t="s">
        <v>24</v>
      </c>
      <c r="B50" s="443"/>
      <c r="C50" s="443"/>
      <c r="D50" s="443"/>
      <c r="E50" s="443"/>
      <c r="F50" s="443"/>
      <c r="G50" s="443"/>
    </row>
    <row r="51" spans="1:7" ht="54.95" customHeight="1">
      <c r="A51" s="344"/>
      <c r="B51" s="345"/>
      <c r="C51" s="345"/>
      <c r="D51" s="345"/>
      <c r="E51" s="345"/>
      <c r="F51" s="345"/>
      <c r="G51" s="346"/>
    </row>
    <row r="52" spans="1:7" ht="15.95" customHeight="1"/>
    <row r="53" spans="1:7" ht="15" customHeight="1"/>
    <row r="54" spans="1:7" ht="15" customHeight="1"/>
    <row r="55" spans="1:7" ht="15" customHeight="1">
      <c r="C55" s="143" t="s">
        <v>17</v>
      </c>
    </row>
    <row r="56" spans="1:7" ht="15" customHeight="1"/>
    <row r="57" spans="1:7" ht="15" customHeight="1"/>
    <row r="58" spans="1:7" ht="15" customHeight="1"/>
  </sheetData>
  <mergeCells count="64"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4"/>
    <mergeCell ref="B27:C27"/>
    <mergeCell ref="D27:D34"/>
    <mergeCell ref="E27:G34"/>
    <mergeCell ref="B34:C34"/>
    <mergeCell ref="B28:C28"/>
    <mergeCell ref="B29:C29"/>
    <mergeCell ref="B30:C30"/>
    <mergeCell ref="B31:C31"/>
    <mergeCell ref="B32:C32"/>
    <mergeCell ref="B33:C33"/>
    <mergeCell ref="A35:G35"/>
    <mergeCell ref="A36:A37"/>
    <mergeCell ref="B36:C36"/>
    <mergeCell ref="D36:D37"/>
    <mergeCell ref="E36:G37"/>
    <mergeCell ref="B37:C37"/>
    <mergeCell ref="F39:G44"/>
    <mergeCell ref="B40:D40"/>
    <mergeCell ref="B41:D41"/>
    <mergeCell ref="B42:D42"/>
    <mergeCell ref="B43:D43"/>
    <mergeCell ref="B44:D44"/>
    <mergeCell ref="B7:C7"/>
    <mergeCell ref="B8:C8"/>
    <mergeCell ref="A50:G50"/>
    <mergeCell ref="A51:G51"/>
    <mergeCell ref="A45:B45"/>
    <mergeCell ref="A46:A49"/>
    <mergeCell ref="D46:D49"/>
    <mergeCell ref="F46:G46"/>
    <mergeCell ref="B47:B49"/>
    <mergeCell ref="C47:C49"/>
    <mergeCell ref="E47:E49"/>
    <mergeCell ref="F47:G49"/>
    <mergeCell ref="A38:G38"/>
    <mergeCell ref="A39:A44"/>
    <mergeCell ref="B39:D39"/>
    <mergeCell ref="E39:E44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opLeftCell="A25" zoomScaleNormal="100" zoomScalePageLayoutView="150" workbookViewId="0">
      <selection activeCell="I23" sqref="I23"/>
    </sheetView>
  </sheetViews>
  <sheetFormatPr defaultColWidth="11.5546875" defaultRowHeight="17.25"/>
  <cols>
    <col min="1" max="1" width="11.5546875" style="156"/>
    <col min="2" max="2" width="17.109375" style="156" customWidth="1"/>
    <col min="3" max="3" width="18.88671875" style="156" customWidth="1"/>
    <col min="4" max="4" width="8.44140625" style="156" customWidth="1"/>
    <col min="5" max="5" width="18.88671875" style="156" customWidth="1"/>
    <col min="6" max="6" width="13.109375" style="156" customWidth="1"/>
    <col min="7" max="7" width="26.6640625" style="4" customWidth="1"/>
    <col min="8" max="16384" width="11.5546875" style="156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49" t="s">
        <v>26</v>
      </c>
      <c r="B2" s="386" t="s">
        <v>398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49" t="s">
        <v>25</v>
      </c>
      <c r="F3" s="18" t="s">
        <v>28</v>
      </c>
      <c r="G3" s="149" t="s">
        <v>29</v>
      </c>
      <c r="H3" s="3"/>
    </row>
    <row r="4" spans="1:8" ht="18.95" customHeight="1">
      <c r="A4" s="149" t="s">
        <v>2</v>
      </c>
      <c r="B4" s="415">
        <v>1230800</v>
      </c>
      <c r="C4" s="416"/>
      <c r="D4" s="330"/>
      <c r="E4" s="17" t="s">
        <v>30</v>
      </c>
      <c r="F4" s="6">
        <v>25</v>
      </c>
      <c r="G4" s="28" t="s">
        <v>420</v>
      </c>
    </row>
    <row r="5" spans="1:8" ht="23.1" customHeight="1">
      <c r="A5" s="149" t="s">
        <v>3</v>
      </c>
      <c r="B5" s="417">
        <f>B6-B4</f>
        <v>2556050</v>
      </c>
      <c r="C5" s="418"/>
      <c r="D5" s="330"/>
      <c r="E5" s="17" t="s">
        <v>31</v>
      </c>
      <c r="F5" s="6">
        <v>5</v>
      </c>
      <c r="G5" s="28" t="s">
        <v>421</v>
      </c>
    </row>
    <row r="6" spans="1:8" ht="21.95" customHeight="1">
      <c r="A6" s="149" t="s">
        <v>4</v>
      </c>
      <c r="B6" s="417">
        <v>3786850</v>
      </c>
      <c r="C6" s="418"/>
      <c r="D6" s="330"/>
      <c r="E6" s="17" t="s">
        <v>32</v>
      </c>
      <c r="F6" s="6">
        <v>5</v>
      </c>
      <c r="G6" s="28" t="s">
        <v>422</v>
      </c>
    </row>
    <row r="7" spans="1:8" s="160" customFormat="1" ht="21.95" customHeight="1">
      <c r="A7" s="159" t="s">
        <v>341</v>
      </c>
      <c r="B7" s="417">
        <f>36269850+B6</f>
        <v>40056700</v>
      </c>
      <c r="C7" s="418"/>
      <c r="D7" s="158"/>
      <c r="E7" s="131"/>
      <c r="F7" s="132"/>
      <c r="G7" s="133"/>
    </row>
    <row r="8" spans="1:8" s="160" customFormat="1" ht="21.95" customHeight="1">
      <c r="A8" s="159" t="s">
        <v>342</v>
      </c>
      <c r="B8" s="417">
        <v>86000000</v>
      </c>
      <c r="C8" s="418"/>
      <c r="D8" s="157"/>
      <c r="E8" s="127"/>
      <c r="F8" s="125"/>
      <c r="G8" s="126"/>
    </row>
    <row r="9" spans="1:8" ht="27.95" customHeight="1">
      <c r="A9" s="341" t="s">
        <v>15</v>
      </c>
      <c r="B9" s="342"/>
      <c r="C9" s="343"/>
      <c r="D9" s="151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423</v>
      </c>
      <c r="C11" s="11">
        <v>12</v>
      </c>
      <c r="D11" s="395"/>
      <c r="E11" s="12"/>
      <c r="F11" s="155"/>
      <c r="G11" s="10"/>
    </row>
    <row r="12" spans="1:8" ht="18" customHeight="1">
      <c r="A12" s="393"/>
      <c r="B12" s="11" t="s">
        <v>424</v>
      </c>
      <c r="C12" s="11">
        <v>11</v>
      </c>
      <c r="D12" s="395"/>
      <c r="E12" s="12"/>
      <c r="F12" s="155"/>
      <c r="G12" s="10"/>
    </row>
    <row r="13" spans="1:8" ht="17.100000000000001" customHeight="1">
      <c r="A13" s="393"/>
      <c r="B13" s="22" t="s">
        <v>425</v>
      </c>
      <c r="C13" s="22">
        <v>5</v>
      </c>
      <c r="D13" s="395"/>
      <c r="E13" s="23"/>
      <c r="F13" s="24"/>
      <c r="G13" s="10"/>
    </row>
    <row r="14" spans="1:8" ht="27.95" customHeight="1">
      <c r="A14" s="341"/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0.45833333333333331</v>
      </c>
      <c r="C16" s="155" t="s">
        <v>399</v>
      </c>
      <c r="D16" s="155">
        <v>8</v>
      </c>
      <c r="E16" s="422"/>
      <c r="F16" s="423"/>
      <c r="G16" s="424"/>
    </row>
    <row r="17" spans="1:7" ht="18.95" customHeight="1">
      <c r="A17" s="324"/>
      <c r="B17" s="54">
        <v>0.47916666666666669</v>
      </c>
      <c r="C17" s="155" t="s">
        <v>400</v>
      </c>
      <c r="D17" s="155">
        <v>11</v>
      </c>
      <c r="E17" s="422" t="s">
        <v>405</v>
      </c>
      <c r="F17" s="423"/>
      <c r="G17" s="424"/>
    </row>
    <row r="18" spans="1:7" ht="18.95" customHeight="1">
      <c r="A18" s="324"/>
      <c r="B18" s="54">
        <v>0.47916666666666669</v>
      </c>
      <c r="C18" s="155" t="s">
        <v>401</v>
      </c>
      <c r="D18" s="155">
        <v>3</v>
      </c>
      <c r="E18" s="422"/>
      <c r="F18" s="423"/>
      <c r="G18" s="424"/>
    </row>
    <row r="19" spans="1:7" ht="18.95" customHeight="1">
      <c r="A19" s="324"/>
      <c r="B19" s="54">
        <v>0.5</v>
      </c>
      <c r="C19" s="155" t="s">
        <v>402</v>
      </c>
      <c r="D19" s="155">
        <v>4</v>
      </c>
      <c r="E19" s="422"/>
      <c r="F19" s="423"/>
      <c r="G19" s="424"/>
    </row>
    <row r="20" spans="1:7" ht="18.95" customHeight="1">
      <c r="A20" s="324"/>
      <c r="B20" s="54">
        <v>0.5</v>
      </c>
      <c r="C20" s="155" t="s">
        <v>403</v>
      </c>
      <c r="D20" s="155">
        <v>6</v>
      </c>
      <c r="E20" s="152"/>
      <c r="F20" s="153"/>
      <c r="G20" s="154"/>
    </row>
    <row r="21" spans="1:7" ht="18.95" customHeight="1">
      <c r="A21" s="324"/>
      <c r="B21" s="54">
        <v>0.5</v>
      </c>
      <c r="C21" s="155" t="s">
        <v>404</v>
      </c>
      <c r="D21" s="155">
        <v>3</v>
      </c>
      <c r="E21" s="152"/>
      <c r="F21" s="153"/>
      <c r="G21" s="154"/>
    </row>
    <row r="22" spans="1:7" ht="20.100000000000001" customHeight="1">
      <c r="A22" s="363" t="s">
        <v>10</v>
      </c>
      <c r="B22" s="54">
        <v>0.27083333333333331</v>
      </c>
      <c r="C22" s="155" t="s">
        <v>406</v>
      </c>
      <c r="D22" s="155">
        <v>6</v>
      </c>
      <c r="E22" s="425" t="s">
        <v>415</v>
      </c>
      <c r="F22" s="425"/>
      <c r="G22" s="425"/>
    </row>
    <row r="23" spans="1:7" ht="21" customHeight="1">
      <c r="A23" s="363"/>
      <c r="B23" s="54">
        <v>0.29166666666666669</v>
      </c>
      <c r="C23" s="155" t="s">
        <v>407</v>
      </c>
      <c r="D23" s="155">
        <v>2</v>
      </c>
      <c r="E23" s="425"/>
      <c r="F23" s="425"/>
      <c r="G23" s="425"/>
    </row>
    <row r="24" spans="1:7" ht="18.95" customHeight="1">
      <c r="A24" s="363"/>
      <c r="B24" s="54">
        <v>0.3125</v>
      </c>
      <c r="C24" s="155" t="s">
        <v>408</v>
      </c>
      <c r="D24" s="155">
        <v>10</v>
      </c>
      <c r="E24" s="425" t="s">
        <v>410</v>
      </c>
      <c r="F24" s="425"/>
      <c r="G24" s="425"/>
    </row>
    <row r="25" spans="1:7" ht="18.95" customHeight="1">
      <c r="A25" s="363"/>
      <c r="B25" s="54">
        <v>0.3125</v>
      </c>
      <c r="C25" s="155" t="s">
        <v>409</v>
      </c>
      <c r="D25" s="155">
        <v>2</v>
      </c>
      <c r="E25" s="425"/>
      <c r="F25" s="425"/>
      <c r="G25" s="425"/>
    </row>
    <row r="26" spans="1:7" ht="21.95" customHeight="1">
      <c r="A26" s="363"/>
      <c r="B26" s="155"/>
      <c r="C26" s="155"/>
      <c r="D26" s="155"/>
      <c r="E26" s="425"/>
      <c r="F26" s="425"/>
      <c r="G26" s="425"/>
    </row>
    <row r="27" spans="1:7" ht="26.1" customHeight="1">
      <c r="A27" s="342" t="s">
        <v>21</v>
      </c>
      <c r="B27" s="342"/>
      <c r="C27" s="342"/>
      <c r="D27" s="342"/>
      <c r="E27" s="342"/>
      <c r="F27" s="342"/>
      <c r="G27" s="342"/>
    </row>
    <row r="28" spans="1:7" ht="18.95" customHeight="1">
      <c r="A28" s="363" t="s">
        <v>14</v>
      </c>
      <c r="B28" s="444"/>
      <c r="C28" s="445"/>
      <c r="D28" s="363" t="s">
        <v>7</v>
      </c>
      <c r="E28" s="444" t="s">
        <v>416</v>
      </c>
      <c r="F28" s="450"/>
      <c r="G28" s="445"/>
    </row>
    <row r="29" spans="1:7" ht="18" customHeight="1">
      <c r="A29" s="363"/>
      <c r="B29" s="446"/>
      <c r="C29" s="447"/>
      <c r="D29" s="363"/>
      <c r="E29" s="436" t="s">
        <v>417</v>
      </c>
      <c r="F29" s="437"/>
      <c r="G29" s="438"/>
    </row>
    <row r="30" spans="1:7" ht="18" customHeight="1">
      <c r="A30" s="363"/>
      <c r="B30" s="446"/>
      <c r="C30" s="447"/>
      <c r="D30" s="363"/>
      <c r="E30" s="436" t="s">
        <v>418</v>
      </c>
      <c r="F30" s="437"/>
      <c r="G30" s="438"/>
    </row>
    <row r="31" spans="1:7" ht="18" customHeight="1">
      <c r="A31" s="363"/>
      <c r="B31" s="446"/>
      <c r="C31" s="447"/>
      <c r="D31" s="363"/>
      <c r="E31" s="436" t="s">
        <v>419</v>
      </c>
      <c r="F31" s="437"/>
      <c r="G31" s="438"/>
    </row>
    <row r="32" spans="1:7" ht="18.95" customHeight="1">
      <c r="A32" s="363"/>
      <c r="B32" s="448"/>
      <c r="C32" s="449"/>
      <c r="D32" s="363"/>
      <c r="E32" s="439"/>
      <c r="F32" s="440"/>
      <c r="G32" s="441"/>
    </row>
    <row r="33" spans="1:7" ht="24" customHeight="1">
      <c r="A33" s="342" t="s">
        <v>18</v>
      </c>
      <c r="B33" s="369"/>
      <c r="C33" s="369"/>
      <c r="D33" s="369"/>
      <c r="E33" s="369"/>
      <c r="F33" s="369"/>
      <c r="G33" s="369"/>
    </row>
    <row r="34" spans="1:7" ht="20.100000000000001" customHeight="1">
      <c r="A34" s="323" t="s">
        <v>14</v>
      </c>
      <c r="B34" s="444" t="s">
        <v>411</v>
      </c>
      <c r="C34" s="445"/>
      <c r="D34" s="323" t="s">
        <v>7</v>
      </c>
      <c r="E34" s="430"/>
      <c r="F34" s="431"/>
      <c r="G34" s="432"/>
    </row>
    <row r="35" spans="1:7" ht="20.100000000000001" customHeight="1">
      <c r="A35" s="325"/>
      <c r="B35" s="444" t="s">
        <v>412</v>
      </c>
      <c r="C35" s="445"/>
      <c r="D35" s="325"/>
      <c r="E35" s="433"/>
      <c r="F35" s="434"/>
      <c r="G35" s="435"/>
    </row>
    <row r="36" spans="1:7" ht="27" customHeight="1">
      <c r="A36" s="342" t="s">
        <v>23</v>
      </c>
      <c r="B36" s="342"/>
      <c r="C36" s="342"/>
      <c r="D36" s="342"/>
      <c r="E36" s="342"/>
      <c r="F36" s="342"/>
      <c r="G36" s="342"/>
    </row>
    <row r="37" spans="1:7" ht="20.100000000000001" customHeight="1">
      <c r="A37" s="323" t="s">
        <v>14</v>
      </c>
      <c r="B37" s="444" t="s">
        <v>413</v>
      </c>
      <c r="C37" s="450"/>
      <c r="D37" s="445"/>
      <c r="E37" s="323" t="s">
        <v>7</v>
      </c>
      <c r="F37" s="430"/>
      <c r="G37" s="432"/>
    </row>
    <row r="38" spans="1:7" ht="20.100000000000001" customHeight="1">
      <c r="A38" s="324"/>
      <c r="B38" s="436" t="s">
        <v>414</v>
      </c>
      <c r="C38" s="437"/>
      <c r="D38" s="438"/>
      <c r="E38" s="324"/>
      <c r="F38" s="456"/>
      <c r="G38" s="513"/>
    </row>
    <row r="39" spans="1:7" ht="20.100000000000001" customHeight="1">
      <c r="A39" s="324"/>
      <c r="B39" s="436"/>
      <c r="C39" s="437"/>
      <c r="D39" s="438"/>
      <c r="E39" s="324"/>
      <c r="F39" s="456"/>
      <c r="G39" s="513"/>
    </row>
    <row r="40" spans="1:7" ht="20.100000000000001" customHeight="1">
      <c r="A40" s="324"/>
      <c r="B40" s="436"/>
      <c r="C40" s="437"/>
      <c r="D40" s="438"/>
      <c r="E40" s="324"/>
      <c r="F40" s="456"/>
      <c r="G40" s="513"/>
    </row>
    <row r="41" spans="1:7" ht="20.100000000000001" customHeight="1">
      <c r="A41" s="324"/>
      <c r="B41" s="436"/>
      <c r="C41" s="437"/>
      <c r="D41" s="438"/>
      <c r="E41" s="324"/>
      <c r="F41" s="456"/>
      <c r="G41" s="513"/>
    </row>
    <row r="42" spans="1:7" ht="20.100000000000001" customHeight="1">
      <c r="A42" s="325"/>
      <c r="B42" s="439"/>
      <c r="C42" s="440"/>
      <c r="D42" s="441"/>
      <c r="E42" s="325"/>
      <c r="F42" s="433"/>
      <c r="G42" s="435"/>
    </row>
    <row r="43" spans="1:7" ht="24" customHeight="1">
      <c r="A43" s="347" t="s">
        <v>35</v>
      </c>
      <c r="B43" s="348"/>
      <c r="C43" s="150" t="s">
        <v>36</v>
      </c>
      <c r="D43" s="26">
        <f>B45+E45</f>
        <v>0</v>
      </c>
      <c r="E43" s="2"/>
      <c r="F43" s="2"/>
      <c r="G43" s="2"/>
    </row>
    <row r="44" spans="1:7" ht="27" customHeight="1">
      <c r="A44" s="349" t="s">
        <v>14</v>
      </c>
      <c r="B44" s="21" t="s">
        <v>19</v>
      </c>
      <c r="C44" s="21" t="s">
        <v>20</v>
      </c>
      <c r="D44" s="351" t="s">
        <v>7</v>
      </c>
      <c r="E44" s="21" t="s">
        <v>19</v>
      </c>
      <c r="F44" s="353" t="s">
        <v>20</v>
      </c>
      <c r="G44" s="354"/>
    </row>
    <row r="45" spans="1:7" ht="15.95" customHeight="1">
      <c r="A45" s="350"/>
      <c r="B45" s="453"/>
      <c r="C45" s="453"/>
      <c r="D45" s="352"/>
      <c r="E45" s="453"/>
      <c r="F45" s="463"/>
      <c r="G45" s="464"/>
    </row>
    <row r="46" spans="1:7" ht="20.100000000000001" customHeight="1">
      <c r="A46" s="350"/>
      <c r="B46" s="454"/>
      <c r="C46" s="454"/>
      <c r="D46" s="352"/>
      <c r="E46" s="454"/>
      <c r="F46" s="465"/>
      <c r="G46" s="466"/>
    </row>
    <row r="47" spans="1:7" ht="18" customHeight="1">
      <c r="A47" s="451"/>
      <c r="B47" s="455"/>
      <c r="C47" s="455"/>
      <c r="D47" s="452"/>
      <c r="E47" s="455"/>
      <c r="F47" s="467"/>
      <c r="G47" s="468"/>
    </row>
    <row r="48" spans="1:7" ht="24" customHeight="1">
      <c r="A48" s="443" t="s">
        <v>24</v>
      </c>
      <c r="B48" s="443"/>
      <c r="C48" s="443"/>
      <c r="D48" s="443"/>
      <c r="E48" s="443"/>
      <c r="F48" s="443"/>
      <c r="G48" s="443"/>
    </row>
    <row r="49" spans="1:7" ht="54.95" customHeight="1">
      <c r="A49" s="344"/>
      <c r="B49" s="345"/>
      <c r="C49" s="345"/>
      <c r="D49" s="345"/>
      <c r="E49" s="345"/>
      <c r="F49" s="345"/>
      <c r="G49" s="346"/>
    </row>
    <row r="50" spans="1:7" ht="15.95" customHeight="1"/>
    <row r="51" spans="1:7" ht="15" customHeight="1"/>
    <row r="52" spans="1:7" ht="15" customHeight="1"/>
    <row r="53" spans="1:7" ht="15" customHeight="1">
      <c r="C53" s="156" t="s">
        <v>17</v>
      </c>
    </row>
    <row r="54" spans="1:7" ht="15" customHeight="1"/>
    <row r="55" spans="1:7" ht="15" customHeight="1"/>
    <row r="56" spans="1:7" ht="15" customHeight="1"/>
  </sheetData>
  <mergeCells count="69">
    <mergeCell ref="A48:G48"/>
    <mergeCell ref="A49:G49"/>
    <mergeCell ref="A43:B43"/>
    <mergeCell ref="A44:A47"/>
    <mergeCell ref="D44:D47"/>
    <mergeCell ref="F44:G44"/>
    <mergeCell ref="B45:B47"/>
    <mergeCell ref="C45:C47"/>
    <mergeCell ref="E45:E47"/>
    <mergeCell ref="F45:G47"/>
    <mergeCell ref="A36:G36"/>
    <mergeCell ref="A37:A42"/>
    <mergeCell ref="B37:D37"/>
    <mergeCell ref="E37:E42"/>
    <mergeCell ref="B38:D38"/>
    <mergeCell ref="B39:D39"/>
    <mergeCell ref="B40:D40"/>
    <mergeCell ref="B41:D41"/>
    <mergeCell ref="B42:D42"/>
    <mergeCell ref="F37:G37"/>
    <mergeCell ref="F38:G38"/>
    <mergeCell ref="F39:G39"/>
    <mergeCell ref="F40:G40"/>
    <mergeCell ref="F41:G41"/>
    <mergeCell ref="F42:G42"/>
    <mergeCell ref="A33:G33"/>
    <mergeCell ref="A34:A35"/>
    <mergeCell ref="B34:C34"/>
    <mergeCell ref="D34:D35"/>
    <mergeCell ref="E34:G35"/>
    <mergeCell ref="B35:C35"/>
    <mergeCell ref="A27:G27"/>
    <mergeCell ref="A28:A32"/>
    <mergeCell ref="B28:C28"/>
    <mergeCell ref="D28:D32"/>
    <mergeCell ref="B29:C29"/>
    <mergeCell ref="B30:C30"/>
    <mergeCell ref="B31:C31"/>
    <mergeCell ref="B32:C32"/>
    <mergeCell ref="E31:G31"/>
    <mergeCell ref="E32:G32"/>
    <mergeCell ref="A16:A21"/>
    <mergeCell ref="E16:G16"/>
    <mergeCell ref="E17:G17"/>
    <mergeCell ref="E18:G18"/>
    <mergeCell ref="E19:G19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E28:G28"/>
    <mergeCell ref="E29:G29"/>
    <mergeCell ref="E30:G30"/>
    <mergeCell ref="A9:C9"/>
    <mergeCell ref="A10:A13"/>
    <mergeCell ref="D10:D13"/>
    <mergeCell ref="A14:G14"/>
    <mergeCell ref="E15:G15"/>
    <mergeCell ref="A22:A26"/>
    <mergeCell ref="E22:G22"/>
    <mergeCell ref="E23:G23"/>
    <mergeCell ref="E24:G24"/>
    <mergeCell ref="E25:G25"/>
    <mergeCell ref="E26:G2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Normal="100" zoomScalePageLayoutView="150" workbookViewId="0">
      <selection activeCell="F41" sqref="F41:G42"/>
    </sheetView>
  </sheetViews>
  <sheetFormatPr defaultColWidth="11.5546875" defaultRowHeight="17.25"/>
  <cols>
    <col min="1" max="1" width="11.5546875" style="164"/>
    <col min="2" max="2" width="17.109375" style="164" customWidth="1"/>
    <col min="3" max="3" width="13.109375" style="164" customWidth="1"/>
    <col min="4" max="4" width="8.44140625" style="164" customWidth="1"/>
    <col min="5" max="5" width="18.88671875" style="164" customWidth="1"/>
    <col min="6" max="6" width="13.109375" style="164" customWidth="1"/>
    <col min="7" max="7" width="26.6640625" style="4" customWidth="1"/>
    <col min="8" max="16384" width="11.5546875" style="164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62" t="s">
        <v>26</v>
      </c>
      <c r="B2" s="386" t="s">
        <v>426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62" t="s">
        <v>25</v>
      </c>
      <c r="F3" s="18" t="s">
        <v>28</v>
      </c>
      <c r="G3" s="162" t="s">
        <v>29</v>
      </c>
      <c r="H3" s="3"/>
    </row>
    <row r="4" spans="1:8" ht="18.95" customHeight="1">
      <c r="A4" s="162" t="s">
        <v>2</v>
      </c>
      <c r="B4" s="415">
        <v>239500</v>
      </c>
      <c r="C4" s="416"/>
      <c r="D4" s="330"/>
      <c r="E4" s="17" t="s">
        <v>30</v>
      </c>
      <c r="F4" s="6">
        <v>25</v>
      </c>
      <c r="G4" s="28" t="s">
        <v>458</v>
      </c>
    </row>
    <row r="5" spans="1:8" ht="23.1" customHeight="1">
      <c r="A5" s="162" t="s">
        <v>3</v>
      </c>
      <c r="B5" s="417">
        <f>B6-B4</f>
        <v>3504600</v>
      </c>
      <c r="C5" s="418"/>
      <c r="D5" s="330"/>
      <c r="E5" s="17" t="s">
        <v>31</v>
      </c>
      <c r="F5" s="6">
        <v>5</v>
      </c>
      <c r="G5" s="28" t="s">
        <v>459</v>
      </c>
    </row>
    <row r="6" spans="1:8" ht="21.75" customHeight="1">
      <c r="A6" s="162" t="s">
        <v>4</v>
      </c>
      <c r="B6" s="417">
        <v>3744100</v>
      </c>
      <c r="C6" s="418"/>
      <c r="D6" s="330"/>
      <c r="E6" s="17" t="s">
        <v>32</v>
      </c>
      <c r="F6" s="6">
        <v>5</v>
      </c>
      <c r="G6" s="28" t="s">
        <v>460</v>
      </c>
    </row>
    <row r="7" spans="1:8" s="170" customFormat="1" ht="21.95" customHeight="1">
      <c r="A7" s="165" t="s">
        <v>341</v>
      </c>
      <c r="B7" s="417">
        <f>40056700+B6</f>
        <v>43800800</v>
      </c>
      <c r="C7" s="418"/>
      <c r="D7" s="166"/>
      <c r="E7" s="131"/>
      <c r="F7" s="132"/>
      <c r="G7" s="133"/>
    </row>
    <row r="8" spans="1:8" s="170" customFormat="1" ht="21.95" customHeight="1">
      <c r="A8" s="165" t="s">
        <v>342</v>
      </c>
      <c r="B8" s="417">
        <v>86000000</v>
      </c>
      <c r="C8" s="418"/>
      <c r="D8" s="167"/>
      <c r="E8" s="172"/>
      <c r="F8" s="173"/>
      <c r="G8" s="174"/>
    </row>
    <row r="9" spans="1:8" s="170" customFormat="1" ht="21.95" customHeight="1">
      <c r="A9" s="165"/>
      <c r="B9" s="171"/>
      <c r="C9" s="169"/>
      <c r="D9" s="167"/>
      <c r="E9" s="172"/>
      <c r="F9" s="173"/>
      <c r="G9" s="174"/>
    </row>
    <row r="10" spans="1:8" ht="27.95" customHeight="1">
      <c r="A10" s="341" t="s">
        <v>15</v>
      </c>
      <c r="B10" s="342"/>
      <c r="C10" s="343"/>
      <c r="D10" s="168"/>
      <c r="E10" s="127"/>
      <c r="F10" s="125"/>
      <c r="G10" s="126"/>
    </row>
    <row r="11" spans="1:8" ht="17.100000000000001" customHeight="1">
      <c r="A11" s="392" t="s">
        <v>461</v>
      </c>
      <c r="B11" s="19" t="s">
        <v>33</v>
      </c>
      <c r="C11" s="19" t="s">
        <v>34</v>
      </c>
      <c r="D11" s="394" t="s">
        <v>6</v>
      </c>
      <c r="E11" s="19" t="s">
        <v>33</v>
      </c>
      <c r="F11" s="19" t="s">
        <v>34</v>
      </c>
      <c r="G11" s="10"/>
    </row>
    <row r="12" spans="1:8" ht="20.100000000000001" customHeight="1">
      <c r="A12" s="393"/>
      <c r="B12" s="11" t="s">
        <v>462</v>
      </c>
      <c r="C12" s="11">
        <v>6</v>
      </c>
      <c r="D12" s="395"/>
      <c r="E12" s="12"/>
      <c r="F12" s="163"/>
      <c r="G12" s="10"/>
    </row>
    <row r="13" spans="1:8" ht="18" customHeight="1">
      <c r="A13" s="393"/>
      <c r="B13" s="11" t="s">
        <v>463</v>
      </c>
      <c r="C13" s="11">
        <v>4</v>
      </c>
      <c r="D13" s="395"/>
      <c r="E13" s="12"/>
      <c r="F13" s="163"/>
      <c r="G13" s="10"/>
    </row>
    <row r="14" spans="1:8" ht="17.100000000000001" customHeight="1">
      <c r="A14" s="393"/>
      <c r="B14" s="22" t="s">
        <v>464</v>
      </c>
      <c r="C14" s="22">
        <v>3</v>
      </c>
      <c r="D14" s="395"/>
      <c r="E14" s="23"/>
      <c r="F14" s="24"/>
      <c r="G14" s="10"/>
    </row>
    <row r="15" spans="1:8" ht="27.95" customHeight="1">
      <c r="A15" s="341" t="s">
        <v>22</v>
      </c>
      <c r="B15" s="369"/>
      <c r="C15" s="369"/>
      <c r="D15" s="369"/>
      <c r="E15" s="369"/>
      <c r="F15" s="369"/>
      <c r="G15" s="370"/>
    </row>
    <row r="16" spans="1:8" ht="18.95" customHeight="1">
      <c r="A16" s="11"/>
      <c r="B16" s="19" t="s">
        <v>8</v>
      </c>
      <c r="C16" s="19" t="s">
        <v>11</v>
      </c>
      <c r="D16" s="19" t="s">
        <v>12</v>
      </c>
      <c r="E16" s="419" t="s">
        <v>13</v>
      </c>
      <c r="F16" s="420"/>
      <c r="G16" s="421"/>
    </row>
    <row r="17" spans="1:7" ht="17.100000000000001" customHeight="1">
      <c r="A17" s="323" t="s">
        <v>9</v>
      </c>
      <c r="B17" s="54">
        <v>0.52083333333333337</v>
      </c>
      <c r="C17" s="163" t="s">
        <v>427</v>
      </c>
      <c r="D17" s="163">
        <v>5</v>
      </c>
      <c r="E17" s="422"/>
      <c r="F17" s="423"/>
      <c r="G17" s="424"/>
    </row>
    <row r="18" spans="1:7" ht="18.95" customHeight="1">
      <c r="A18" s="324"/>
      <c r="B18" s="163"/>
      <c r="C18" s="163"/>
      <c r="D18" s="163"/>
      <c r="E18" s="422"/>
      <c r="F18" s="423"/>
      <c r="G18" s="424"/>
    </row>
    <row r="19" spans="1:7" ht="18.95" customHeight="1">
      <c r="A19" s="324"/>
      <c r="B19" s="163"/>
      <c r="C19" s="163"/>
      <c r="D19" s="163"/>
      <c r="E19" s="422"/>
      <c r="F19" s="423"/>
      <c r="G19" s="424"/>
    </row>
    <row r="20" spans="1:7" ht="18.95" customHeight="1">
      <c r="A20" s="324"/>
      <c r="B20" s="163"/>
      <c r="C20" s="163"/>
      <c r="D20" s="163"/>
      <c r="E20" s="422"/>
      <c r="F20" s="423"/>
      <c r="G20" s="424"/>
    </row>
    <row r="21" spans="1:7" ht="18.95" customHeight="1">
      <c r="A21" s="325"/>
      <c r="B21" s="163"/>
      <c r="C21" s="163"/>
      <c r="D21" s="163"/>
      <c r="E21" s="422"/>
      <c r="F21" s="423"/>
      <c r="G21" s="424"/>
    </row>
    <row r="22" spans="1:7" ht="20.100000000000001" customHeight="1">
      <c r="A22" s="363" t="s">
        <v>10</v>
      </c>
      <c r="B22" s="54">
        <v>0.25</v>
      </c>
      <c r="C22" s="163" t="s">
        <v>428</v>
      </c>
      <c r="D22" s="163">
        <v>2</v>
      </c>
      <c r="E22" s="425"/>
      <c r="F22" s="425"/>
      <c r="G22" s="425"/>
    </row>
    <row r="23" spans="1:7" ht="21" customHeight="1">
      <c r="A23" s="363"/>
      <c r="B23" s="54">
        <v>0.27083333333333331</v>
      </c>
      <c r="C23" s="163" t="s">
        <v>429</v>
      </c>
      <c r="D23" s="163">
        <v>2</v>
      </c>
      <c r="E23" s="425"/>
      <c r="F23" s="425"/>
      <c r="G23" s="425"/>
    </row>
    <row r="24" spans="1:7" ht="18.95" customHeight="1">
      <c r="A24" s="363"/>
      <c r="B24" s="54">
        <v>0.29166666666666669</v>
      </c>
      <c r="C24" s="163" t="s">
        <v>124</v>
      </c>
      <c r="D24" s="163">
        <v>6</v>
      </c>
      <c r="E24" s="425" t="s">
        <v>438</v>
      </c>
      <c r="F24" s="425"/>
      <c r="G24" s="425"/>
    </row>
    <row r="25" spans="1:7" ht="18.95" customHeight="1">
      <c r="A25" s="363"/>
      <c r="B25" s="54">
        <v>0.29166666666666669</v>
      </c>
      <c r="C25" s="163" t="s">
        <v>430</v>
      </c>
      <c r="D25" s="163">
        <v>2</v>
      </c>
      <c r="E25" s="425"/>
      <c r="F25" s="425"/>
      <c r="G25" s="425"/>
    </row>
    <row r="26" spans="1:7" ht="21.95" customHeight="1">
      <c r="A26" s="363"/>
      <c r="B26" s="54">
        <v>0.34722222222222227</v>
      </c>
      <c r="C26" s="163" t="s">
        <v>431</v>
      </c>
      <c r="D26" s="163">
        <v>2</v>
      </c>
      <c r="E26" s="425"/>
      <c r="F26" s="425"/>
      <c r="G26" s="425"/>
    </row>
    <row r="27" spans="1:7" ht="26.1" customHeight="1">
      <c r="A27" s="342" t="s">
        <v>21</v>
      </c>
      <c r="B27" s="342"/>
      <c r="C27" s="342"/>
      <c r="D27" s="342"/>
      <c r="E27" s="342"/>
      <c r="F27" s="342"/>
      <c r="G27" s="342"/>
    </row>
    <row r="28" spans="1:7" ht="18.95" customHeight="1">
      <c r="A28" s="363" t="s">
        <v>14</v>
      </c>
      <c r="B28" s="444" t="s">
        <v>432</v>
      </c>
      <c r="C28" s="445"/>
      <c r="D28" s="363" t="s">
        <v>7</v>
      </c>
      <c r="E28" s="430"/>
      <c r="F28" s="431"/>
      <c r="G28" s="432"/>
    </row>
    <row r="29" spans="1:7" ht="18" customHeight="1">
      <c r="A29" s="363"/>
      <c r="B29" s="446" t="s">
        <v>433</v>
      </c>
      <c r="C29" s="447"/>
      <c r="D29" s="363"/>
      <c r="E29" s="456"/>
      <c r="F29" s="515"/>
      <c r="G29" s="513"/>
    </row>
    <row r="30" spans="1:7" ht="18" customHeight="1">
      <c r="A30" s="363"/>
      <c r="B30" s="446" t="s">
        <v>434</v>
      </c>
      <c r="C30" s="447"/>
      <c r="D30" s="363"/>
      <c r="E30" s="456"/>
      <c r="F30" s="515"/>
      <c r="G30" s="513"/>
    </row>
    <row r="31" spans="1:7" ht="18" customHeight="1">
      <c r="A31" s="363"/>
      <c r="B31" s="446"/>
      <c r="C31" s="447"/>
      <c r="D31" s="363"/>
      <c r="E31" s="456"/>
      <c r="F31" s="515"/>
      <c r="G31" s="513"/>
    </row>
    <row r="32" spans="1:7" ht="18.95" customHeight="1">
      <c r="A32" s="363"/>
      <c r="B32" s="448"/>
      <c r="C32" s="449"/>
      <c r="D32" s="363"/>
      <c r="E32" s="433"/>
      <c r="F32" s="434"/>
      <c r="G32" s="435"/>
    </row>
    <row r="33" spans="1:7" ht="24" customHeight="1">
      <c r="A33" s="342" t="s">
        <v>18</v>
      </c>
      <c r="B33" s="369"/>
      <c r="C33" s="369"/>
      <c r="D33" s="369"/>
      <c r="E33" s="369"/>
      <c r="F33" s="369"/>
      <c r="G33" s="369"/>
    </row>
    <row r="34" spans="1:7" ht="20.100000000000001" customHeight="1">
      <c r="A34" s="323" t="s">
        <v>14</v>
      </c>
      <c r="B34" s="444" t="s">
        <v>435</v>
      </c>
      <c r="C34" s="445"/>
      <c r="D34" s="323" t="s">
        <v>7</v>
      </c>
      <c r="E34" s="430"/>
      <c r="F34" s="431"/>
      <c r="G34" s="432"/>
    </row>
    <row r="35" spans="1:7" ht="20.100000000000001" customHeight="1">
      <c r="A35" s="325"/>
      <c r="B35" s="439" t="s">
        <v>436</v>
      </c>
      <c r="C35" s="441"/>
      <c r="D35" s="325"/>
      <c r="E35" s="433"/>
      <c r="F35" s="434"/>
      <c r="G35" s="435"/>
    </row>
    <row r="36" spans="1:7" ht="27" customHeight="1">
      <c r="A36" s="342" t="s">
        <v>23</v>
      </c>
      <c r="B36" s="342"/>
      <c r="C36" s="342"/>
      <c r="D36" s="342"/>
      <c r="E36" s="342"/>
      <c r="F36" s="342"/>
      <c r="G36" s="342"/>
    </row>
    <row r="37" spans="1:7" ht="20.100000000000001" customHeight="1">
      <c r="A37" s="323" t="s">
        <v>14</v>
      </c>
      <c r="B37" s="520" t="s">
        <v>437</v>
      </c>
      <c r="C37" s="521"/>
      <c r="D37" s="522"/>
      <c r="E37" s="323" t="s">
        <v>7</v>
      </c>
      <c r="F37" s="444" t="s">
        <v>453</v>
      </c>
      <c r="G37" s="445"/>
    </row>
    <row r="38" spans="1:7" ht="20.100000000000001" customHeight="1">
      <c r="A38" s="324"/>
      <c r="B38" s="436" t="s">
        <v>439</v>
      </c>
      <c r="C38" s="437"/>
      <c r="D38" s="438"/>
      <c r="E38" s="324"/>
      <c r="F38" s="436" t="s">
        <v>455</v>
      </c>
      <c r="G38" s="438"/>
    </row>
    <row r="39" spans="1:7" ht="20.100000000000001" customHeight="1">
      <c r="A39" s="324"/>
      <c r="B39" s="436" t="s">
        <v>440</v>
      </c>
      <c r="C39" s="437"/>
      <c r="D39" s="438"/>
      <c r="E39" s="324"/>
      <c r="F39" s="436" t="s">
        <v>454</v>
      </c>
      <c r="G39" s="438"/>
    </row>
    <row r="40" spans="1:7" ht="20.100000000000001" customHeight="1">
      <c r="A40" s="324"/>
      <c r="B40" s="436" t="s">
        <v>441</v>
      </c>
      <c r="C40" s="437"/>
      <c r="D40" s="438"/>
      <c r="E40" s="324"/>
      <c r="F40" s="456"/>
      <c r="G40" s="513"/>
    </row>
    <row r="41" spans="1:7" ht="20.100000000000001" customHeight="1">
      <c r="A41" s="324"/>
      <c r="B41" s="436" t="s">
        <v>442</v>
      </c>
      <c r="C41" s="437"/>
      <c r="D41" s="438"/>
      <c r="E41" s="324"/>
      <c r="F41" s="436" t="s">
        <v>456</v>
      </c>
      <c r="G41" s="438"/>
    </row>
    <row r="42" spans="1:7" ht="20.100000000000001" customHeight="1">
      <c r="A42" s="324"/>
      <c r="B42" s="439" t="s">
        <v>443</v>
      </c>
      <c r="C42" s="440"/>
      <c r="D42" s="441"/>
      <c r="E42" s="324"/>
      <c r="F42" s="436" t="s">
        <v>457</v>
      </c>
      <c r="G42" s="438"/>
    </row>
    <row r="43" spans="1:7" ht="20.100000000000001" customHeight="1">
      <c r="A43" s="324"/>
      <c r="B43" s="517" t="s">
        <v>444</v>
      </c>
      <c r="C43" s="518"/>
      <c r="D43" s="519"/>
      <c r="E43" s="324"/>
      <c r="F43" s="456"/>
      <c r="G43" s="513"/>
    </row>
    <row r="44" spans="1:7" ht="20.100000000000001" customHeight="1">
      <c r="A44" s="324"/>
      <c r="B44" s="517" t="s">
        <v>445</v>
      </c>
      <c r="C44" s="518"/>
      <c r="D44" s="519"/>
      <c r="E44" s="324"/>
      <c r="F44" s="456"/>
      <c r="G44" s="513"/>
    </row>
    <row r="45" spans="1:7" ht="20.100000000000001" customHeight="1">
      <c r="A45" s="324"/>
      <c r="B45" s="517" t="s">
        <v>75</v>
      </c>
      <c r="C45" s="518"/>
      <c r="D45" s="519"/>
      <c r="E45" s="324"/>
      <c r="F45" s="456"/>
      <c r="G45" s="513"/>
    </row>
    <row r="46" spans="1:7" ht="20.100000000000001" customHeight="1">
      <c r="A46" s="324"/>
      <c r="B46" s="517" t="s">
        <v>446</v>
      </c>
      <c r="C46" s="518"/>
      <c r="D46" s="519"/>
      <c r="E46" s="324"/>
      <c r="F46" s="456"/>
      <c r="G46" s="513"/>
    </row>
    <row r="47" spans="1:7" ht="20.100000000000001" customHeight="1">
      <c r="A47" s="324"/>
      <c r="B47" s="523" t="s">
        <v>447</v>
      </c>
      <c r="C47" s="524"/>
      <c r="D47" s="525"/>
      <c r="E47" s="324"/>
      <c r="F47" s="456"/>
      <c r="G47" s="513"/>
    </row>
    <row r="48" spans="1:7" ht="20.100000000000001" customHeight="1">
      <c r="A48" s="324"/>
      <c r="B48" s="517" t="s">
        <v>448</v>
      </c>
      <c r="C48" s="518"/>
      <c r="D48" s="519"/>
      <c r="E48" s="324"/>
      <c r="F48" s="456"/>
      <c r="G48" s="513"/>
    </row>
    <row r="49" spans="1:7" ht="20.100000000000001" customHeight="1">
      <c r="A49" s="324"/>
      <c r="B49" s="517" t="s">
        <v>449</v>
      </c>
      <c r="C49" s="518"/>
      <c r="D49" s="519"/>
      <c r="E49" s="324"/>
      <c r="F49" s="456"/>
      <c r="G49" s="513"/>
    </row>
    <row r="50" spans="1:7" ht="20.100000000000001" customHeight="1">
      <c r="A50" s="324"/>
      <c r="B50" s="517" t="s">
        <v>450</v>
      </c>
      <c r="C50" s="518"/>
      <c r="D50" s="519"/>
      <c r="E50" s="324"/>
      <c r="F50" s="456"/>
      <c r="G50" s="513"/>
    </row>
    <row r="51" spans="1:7" ht="20.100000000000001" customHeight="1">
      <c r="A51" s="324"/>
      <c r="B51" s="517" t="s">
        <v>451</v>
      </c>
      <c r="C51" s="518"/>
      <c r="D51" s="519"/>
      <c r="E51" s="324"/>
      <c r="F51" s="456"/>
      <c r="G51" s="513"/>
    </row>
    <row r="52" spans="1:7" ht="20.100000000000001" customHeight="1">
      <c r="A52" s="324"/>
      <c r="B52" s="517" t="s">
        <v>452</v>
      </c>
      <c r="C52" s="518"/>
      <c r="D52" s="519"/>
      <c r="E52" s="324"/>
      <c r="F52" s="456"/>
      <c r="G52" s="513"/>
    </row>
    <row r="53" spans="1:7" ht="20.100000000000001" customHeight="1">
      <c r="A53" s="325"/>
      <c r="B53" s="439"/>
      <c r="C53" s="440"/>
      <c r="D53" s="441"/>
      <c r="E53" s="325"/>
      <c r="F53" s="433"/>
      <c r="G53" s="435"/>
    </row>
    <row r="54" spans="1:7" ht="24" customHeight="1">
      <c r="A54" s="347" t="s">
        <v>35</v>
      </c>
      <c r="B54" s="348"/>
      <c r="C54" s="161" t="s">
        <v>36</v>
      </c>
      <c r="D54" s="26">
        <f>B56+E56</f>
        <v>0</v>
      </c>
      <c r="E54" s="2"/>
      <c r="F54" s="2"/>
      <c r="G54" s="2"/>
    </row>
    <row r="55" spans="1:7" ht="27" customHeight="1">
      <c r="A55" s="349" t="s">
        <v>14</v>
      </c>
      <c r="B55" s="21" t="s">
        <v>19</v>
      </c>
      <c r="C55" s="21" t="s">
        <v>20</v>
      </c>
      <c r="D55" s="351" t="s">
        <v>7</v>
      </c>
      <c r="E55" s="21" t="s">
        <v>19</v>
      </c>
      <c r="F55" s="353" t="s">
        <v>20</v>
      </c>
      <c r="G55" s="354"/>
    </row>
    <row r="56" spans="1:7" ht="15.95" customHeight="1">
      <c r="A56" s="350"/>
      <c r="B56" s="453"/>
      <c r="C56" s="453"/>
      <c r="D56" s="352"/>
      <c r="E56" s="453"/>
      <c r="F56" s="463"/>
      <c r="G56" s="464"/>
    </row>
    <row r="57" spans="1:7" ht="20.100000000000001" customHeight="1">
      <c r="A57" s="350"/>
      <c r="B57" s="454"/>
      <c r="C57" s="454"/>
      <c r="D57" s="352"/>
      <c r="E57" s="454"/>
      <c r="F57" s="465"/>
      <c r="G57" s="466"/>
    </row>
    <row r="58" spans="1:7" ht="18" customHeight="1">
      <c r="A58" s="451"/>
      <c r="B58" s="455"/>
      <c r="C58" s="455"/>
      <c r="D58" s="452"/>
      <c r="E58" s="455"/>
      <c r="F58" s="467"/>
      <c r="G58" s="468"/>
    </row>
    <row r="59" spans="1:7" ht="24" customHeight="1">
      <c r="A59" s="443" t="s">
        <v>24</v>
      </c>
      <c r="B59" s="443"/>
      <c r="C59" s="443"/>
      <c r="D59" s="443"/>
      <c r="E59" s="443"/>
      <c r="F59" s="443"/>
      <c r="G59" s="443"/>
    </row>
    <row r="60" spans="1:7" ht="54.95" customHeight="1">
      <c r="A60" s="344"/>
      <c r="B60" s="345"/>
      <c r="C60" s="345"/>
      <c r="D60" s="345"/>
      <c r="E60" s="345"/>
      <c r="F60" s="345"/>
      <c r="G60" s="346"/>
    </row>
    <row r="61" spans="1:7" ht="15.95" customHeight="1"/>
    <row r="62" spans="1:7" ht="15" customHeight="1"/>
    <row r="63" spans="1:7" ht="15" customHeight="1"/>
    <row r="64" spans="1:7" ht="15" customHeight="1">
      <c r="C64" s="164" t="s">
        <v>17</v>
      </c>
    </row>
    <row r="65" ht="15" customHeight="1"/>
    <row r="66" ht="15" customHeight="1"/>
    <row r="67" ht="15" customHeight="1"/>
  </sheetData>
  <mergeCells count="92"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B7:C7"/>
    <mergeCell ref="B8:C8"/>
    <mergeCell ref="E28:G28"/>
    <mergeCell ref="E29:G29"/>
    <mergeCell ref="E30:G30"/>
    <mergeCell ref="A10:C10"/>
    <mergeCell ref="A11:A14"/>
    <mergeCell ref="D11:D14"/>
    <mergeCell ref="A15:G15"/>
    <mergeCell ref="E16:G16"/>
    <mergeCell ref="E21:G21"/>
    <mergeCell ref="A22:A26"/>
    <mergeCell ref="E22:G22"/>
    <mergeCell ref="E23:G23"/>
    <mergeCell ref="E24:G24"/>
    <mergeCell ref="E25:G25"/>
    <mergeCell ref="A1:G1"/>
    <mergeCell ref="B2:C2"/>
    <mergeCell ref="A3:C3"/>
    <mergeCell ref="D3:D6"/>
    <mergeCell ref="B4:C4"/>
    <mergeCell ref="B5:C5"/>
    <mergeCell ref="B6:C6"/>
    <mergeCell ref="E26:G26"/>
    <mergeCell ref="A17:A21"/>
    <mergeCell ref="E17:G17"/>
    <mergeCell ref="E18:G18"/>
    <mergeCell ref="E19:G19"/>
    <mergeCell ref="E20:G20"/>
    <mergeCell ref="A27:G27"/>
    <mergeCell ref="A28:A32"/>
    <mergeCell ref="B28:C28"/>
    <mergeCell ref="D28:D32"/>
    <mergeCell ref="B29:C29"/>
    <mergeCell ref="B30:C30"/>
    <mergeCell ref="B31:C31"/>
    <mergeCell ref="B32:C32"/>
    <mergeCell ref="E31:G31"/>
    <mergeCell ref="E32:G32"/>
    <mergeCell ref="A33:G33"/>
    <mergeCell ref="A34:A35"/>
    <mergeCell ref="B34:C34"/>
    <mergeCell ref="D34:D35"/>
    <mergeCell ref="E34:G35"/>
    <mergeCell ref="B35:C35"/>
    <mergeCell ref="A36:G36"/>
    <mergeCell ref="A37:A53"/>
    <mergeCell ref="B37:D37"/>
    <mergeCell ref="E37:E53"/>
    <mergeCell ref="B38:D38"/>
    <mergeCell ref="B39:D39"/>
    <mergeCell ref="B40:D40"/>
    <mergeCell ref="B41:D41"/>
    <mergeCell ref="B53:D53"/>
    <mergeCell ref="F37:G37"/>
    <mergeCell ref="F38:G38"/>
    <mergeCell ref="F39:G39"/>
    <mergeCell ref="F40:G40"/>
    <mergeCell ref="F41:G41"/>
    <mergeCell ref="F42:G42"/>
    <mergeCell ref="B47:D47"/>
    <mergeCell ref="B48:D48"/>
    <mergeCell ref="B49:D49"/>
    <mergeCell ref="A54:B54"/>
    <mergeCell ref="A55:A58"/>
    <mergeCell ref="D55:D58"/>
    <mergeCell ref="B56:B58"/>
    <mergeCell ref="C56:C58"/>
    <mergeCell ref="B50:D50"/>
    <mergeCell ref="B51:D51"/>
    <mergeCell ref="B52:D52"/>
    <mergeCell ref="B42:D42"/>
    <mergeCell ref="B43:D43"/>
    <mergeCell ref="B44:D44"/>
    <mergeCell ref="B45:D45"/>
    <mergeCell ref="B46:D46"/>
    <mergeCell ref="F53:G53"/>
    <mergeCell ref="A59:G59"/>
    <mergeCell ref="A60:G60"/>
    <mergeCell ref="F55:G55"/>
    <mergeCell ref="E56:E58"/>
    <mergeCell ref="F56:G58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B5" sqref="B5:C5"/>
    </sheetView>
  </sheetViews>
  <sheetFormatPr defaultColWidth="11.5546875" defaultRowHeight="17.25"/>
  <cols>
    <col min="1" max="1" width="11.5546875" style="182"/>
    <col min="2" max="2" width="17.109375" style="182" customWidth="1"/>
    <col min="3" max="3" width="13.109375" style="182" customWidth="1"/>
    <col min="4" max="4" width="8.44140625" style="182" customWidth="1"/>
    <col min="5" max="5" width="18.88671875" style="182" customWidth="1"/>
    <col min="6" max="6" width="13.109375" style="182" customWidth="1"/>
    <col min="7" max="7" width="26.6640625" style="4" customWidth="1"/>
    <col min="8" max="16384" width="11.5546875" style="182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76" t="s">
        <v>26</v>
      </c>
      <c r="B2" s="386" t="s">
        <v>465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76" t="s">
        <v>25</v>
      </c>
      <c r="F3" s="18" t="s">
        <v>28</v>
      </c>
      <c r="G3" s="176" t="s">
        <v>29</v>
      </c>
      <c r="H3" s="3"/>
    </row>
    <row r="4" spans="1:8" ht="18.95" customHeight="1">
      <c r="A4" s="176" t="s">
        <v>2</v>
      </c>
      <c r="B4" s="415">
        <v>974000</v>
      </c>
      <c r="C4" s="416"/>
      <c r="D4" s="330"/>
      <c r="E4" s="17" t="s">
        <v>30</v>
      </c>
      <c r="F4" s="6">
        <v>25</v>
      </c>
      <c r="G4" s="28" t="s">
        <v>489</v>
      </c>
    </row>
    <row r="5" spans="1:8" ht="23.1" customHeight="1">
      <c r="A5" s="176" t="s">
        <v>3</v>
      </c>
      <c r="B5" s="417">
        <f>B6-B4</f>
        <v>2277700</v>
      </c>
      <c r="C5" s="418"/>
      <c r="D5" s="330"/>
      <c r="E5" s="17" t="s">
        <v>31</v>
      </c>
      <c r="F5" s="6">
        <v>5</v>
      </c>
      <c r="G5" s="28" t="s">
        <v>490</v>
      </c>
    </row>
    <row r="6" spans="1:8" ht="21.95" customHeight="1">
      <c r="A6" s="176" t="s">
        <v>4</v>
      </c>
      <c r="B6" s="417">
        <v>3251700</v>
      </c>
      <c r="C6" s="418"/>
      <c r="D6" s="330"/>
      <c r="E6" s="17" t="s">
        <v>32</v>
      </c>
      <c r="F6" s="6">
        <v>5</v>
      </c>
      <c r="G6" s="28" t="s">
        <v>491</v>
      </c>
    </row>
    <row r="7" spans="1:8" ht="21.95" customHeight="1">
      <c r="A7" s="175" t="s">
        <v>341</v>
      </c>
      <c r="B7" s="417">
        <f>43800800+B6</f>
        <v>47052500</v>
      </c>
      <c r="C7" s="418"/>
      <c r="D7" s="177"/>
      <c r="E7" s="131"/>
      <c r="F7" s="132"/>
      <c r="G7" s="133"/>
    </row>
    <row r="8" spans="1:8" ht="21.95" customHeight="1">
      <c r="A8" s="175" t="s">
        <v>342</v>
      </c>
      <c r="B8" s="417">
        <v>86000000</v>
      </c>
      <c r="C8" s="418"/>
      <c r="D8" s="178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180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492</v>
      </c>
      <c r="C11" s="11">
        <v>7</v>
      </c>
      <c r="D11" s="395"/>
      <c r="E11" s="12"/>
      <c r="F11" s="181"/>
      <c r="G11" s="10"/>
    </row>
    <row r="12" spans="1:8" ht="18" customHeight="1">
      <c r="A12" s="393"/>
      <c r="B12" s="11" t="s">
        <v>493</v>
      </c>
      <c r="C12" s="11">
        <v>5</v>
      </c>
      <c r="D12" s="395"/>
      <c r="E12" s="12"/>
      <c r="F12" s="181"/>
      <c r="G12" s="10"/>
    </row>
    <row r="13" spans="1:8" ht="17.100000000000001" customHeight="1">
      <c r="A13" s="393"/>
      <c r="B13" s="22" t="s">
        <v>494</v>
      </c>
      <c r="C13" s="22">
        <v>4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0.47916666666666669</v>
      </c>
      <c r="C16" s="181" t="s">
        <v>466</v>
      </c>
      <c r="D16" s="181" t="s">
        <v>467</v>
      </c>
      <c r="E16" s="422" t="s">
        <v>487</v>
      </c>
      <c r="F16" s="423"/>
      <c r="G16" s="424"/>
    </row>
    <row r="17" spans="1:7" ht="18.95" customHeight="1">
      <c r="A17" s="324"/>
      <c r="B17" s="54">
        <v>0.5</v>
      </c>
      <c r="C17" s="181" t="s">
        <v>468</v>
      </c>
      <c r="D17" s="181">
        <v>4</v>
      </c>
      <c r="E17" s="422"/>
      <c r="F17" s="423"/>
      <c r="G17" s="424"/>
    </row>
    <row r="18" spans="1:7" ht="18.95" customHeight="1">
      <c r="A18" s="324"/>
      <c r="B18" s="54">
        <v>4.1666666666666664E-2</v>
      </c>
      <c r="C18" s="181" t="s">
        <v>121</v>
      </c>
      <c r="D18" s="181">
        <v>8</v>
      </c>
      <c r="E18" s="422" t="s">
        <v>488</v>
      </c>
      <c r="F18" s="423"/>
      <c r="G18" s="424"/>
    </row>
    <row r="19" spans="1:7" ht="18.95" customHeight="1">
      <c r="A19" s="324"/>
      <c r="B19" s="181"/>
      <c r="C19" s="181"/>
      <c r="D19" s="181"/>
      <c r="E19" s="422"/>
      <c r="F19" s="423"/>
      <c r="G19" s="424"/>
    </row>
    <row r="20" spans="1:7" ht="18.95" customHeight="1">
      <c r="A20" s="325"/>
      <c r="B20" s="181"/>
      <c r="C20" s="181"/>
      <c r="D20" s="181"/>
      <c r="E20" s="422"/>
      <c r="F20" s="423"/>
      <c r="G20" s="424"/>
    </row>
    <row r="21" spans="1:7" ht="20.100000000000001" customHeight="1">
      <c r="A21" s="363" t="s">
        <v>10</v>
      </c>
      <c r="B21" s="54">
        <v>0.27083333333333331</v>
      </c>
      <c r="C21" s="181" t="s">
        <v>469</v>
      </c>
      <c r="D21" s="181">
        <v>7</v>
      </c>
      <c r="E21" s="425" t="s">
        <v>487</v>
      </c>
      <c r="F21" s="425"/>
      <c r="G21" s="425"/>
    </row>
    <row r="22" spans="1:7" ht="21" customHeight="1">
      <c r="A22" s="363"/>
      <c r="B22" s="54">
        <v>0.29166666666666669</v>
      </c>
      <c r="C22" s="181" t="s">
        <v>470</v>
      </c>
      <c r="D22" s="181">
        <v>4</v>
      </c>
      <c r="E22" s="425"/>
      <c r="F22" s="425"/>
      <c r="G22" s="425"/>
    </row>
    <row r="23" spans="1:7" ht="18.95" customHeight="1">
      <c r="A23" s="363"/>
      <c r="B23" s="54">
        <v>0.3125</v>
      </c>
      <c r="C23" s="181" t="s">
        <v>471</v>
      </c>
      <c r="D23" s="181">
        <v>2</v>
      </c>
      <c r="E23" s="425"/>
      <c r="F23" s="425"/>
      <c r="G23" s="425"/>
    </row>
    <row r="24" spans="1:7" ht="18.95" customHeight="1">
      <c r="A24" s="363"/>
      <c r="B24" s="54">
        <v>0.3125</v>
      </c>
      <c r="C24" s="181" t="s">
        <v>472</v>
      </c>
      <c r="D24" s="181">
        <v>4</v>
      </c>
      <c r="E24" s="425"/>
      <c r="F24" s="425"/>
      <c r="G24" s="425"/>
    </row>
    <row r="25" spans="1:7" ht="18.95" customHeight="1">
      <c r="A25" s="363"/>
      <c r="B25" s="54">
        <v>0.3125</v>
      </c>
      <c r="C25" s="181" t="s">
        <v>473</v>
      </c>
      <c r="D25" s="181">
        <v>3</v>
      </c>
      <c r="E25" s="422"/>
      <c r="F25" s="423"/>
      <c r="G25" s="424"/>
    </row>
    <row r="26" spans="1:7" ht="18.95" customHeight="1">
      <c r="A26" s="363"/>
      <c r="B26" s="54">
        <v>0.3125</v>
      </c>
      <c r="C26" s="181" t="s">
        <v>474</v>
      </c>
      <c r="D26" s="181">
        <v>4</v>
      </c>
      <c r="E26" s="422"/>
      <c r="F26" s="423"/>
      <c r="G26" s="424"/>
    </row>
    <row r="27" spans="1:7" ht="21.95" customHeight="1">
      <c r="A27" s="363"/>
      <c r="B27" s="54">
        <v>0.3125</v>
      </c>
      <c r="C27" s="181" t="s">
        <v>475</v>
      </c>
      <c r="D27" s="181">
        <v>2</v>
      </c>
      <c r="E27" s="425"/>
      <c r="F27" s="425"/>
      <c r="G27" s="425"/>
    </row>
    <row r="28" spans="1:7" ht="26.1" customHeight="1">
      <c r="A28" s="342" t="s">
        <v>21</v>
      </c>
      <c r="B28" s="342"/>
      <c r="C28" s="342"/>
      <c r="D28" s="342"/>
      <c r="E28" s="342"/>
      <c r="F28" s="342"/>
      <c r="G28" s="342"/>
    </row>
    <row r="29" spans="1:7" ht="18.95" customHeight="1">
      <c r="A29" s="363" t="s">
        <v>14</v>
      </c>
      <c r="B29" s="444"/>
      <c r="C29" s="445"/>
      <c r="D29" s="363" t="s">
        <v>7</v>
      </c>
      <c r="E29" s="444" t="s">
        <v>482</v>
      </c>
      <c r="F29" s="450"/>
      <c r="G29" s="445"/>
    </row>
    <row r="30" spans="1:7" ht="18" customHeight="1">
      <c r="A30" s="363"/>
      <c r="B30" s="446"/>
      <c r="C30" s="447"/>
      <c r="D30" s="363"/>
      <c r="E30" s="436" t="s">
        <v>483</v>
      </c>
      <c r="F30" s="437"/>
      <c r="G30" s="438"/>
    </row>
    <row r="31" spans="1:7" ht="18" customHeight="1">
      <c r="A31" s="363"/>
      <c r="B31" s="446"/>
      <c r="C31" s="447"/>
      <c r="D31" s="363"/>
      <c r="E31" s="436" t="s">
        <v>484</v>
      </c>
      <c r="F31" s="437"/>
      <c r="G31" s="438"/>
    </row>
    <row r="32" spans="1:7" ht="18" customHeight="1">
      <c r="A32" s="363"/>
      <c r="B32" s="446"/>
      <c r="C32" s="447"/>
      <c r="D32" s="363"/>
      <c r="E32" s="436" t="s">
        <v>485</v>
      </c>
      <c r="F32" s="437"/>
      <c r="G32" s="438"/>
    </row>
    <row r="33" spans="1:7" ht="18.95" customHeight="1">
      <c r="A33" s="363"/>
      <c r="B33" s="448"/>
      <c r="C33" s="449"/>
      <c r="D33" s="363"/>
      <c r="E33" s="439" t="s">
        <v>486</v>
      </c>
      <c r="F33" s="440"/>
      <c r="G33" s="441"/>
    </row>
    <row r="34" spans="1:7" ht="24" customHeight="1">
      <c r="A34" s="342" t="s">
        <v>18</v>
      </c>
      <c r="B34" s="369"/>
      <c r="C34" s="369"/>
      <c r="D34" s="369"/>
      <c r="E34" s="369"/>
      <c r="F34" s="369"/>
      <c r="G34" s="369"/>
    </row>
    <row r="35" spans="1:7" ht="20.100000000000001" customHeight="1">
      <c r="A35" s="323" t="s">
        <v>14</v>
      </c>
      <c r="B35" s="444"/>
      <c r="C35" s="445"/>
      <c r="D35" s="323" t="s">
        <v>7</v>
      </c>
      <c r="E35" s="430"/>
      <c r="F35" s="431"/>
      <c r="G35" s="432"/>
    </row>
    <row r="36" spans="1:7" ht="20.100000000000001" customHeight="1">
      <c r="A36" s="325"/>
      <c r="B36" s="439"/>
      <c r="C36" s="441"/>
      <c r="D36" s="325"/>
      <c r="E36" s="433"/>
      <c r="F36" s="434"/>
      <c r="G36" s="435"/>
    </row>
    <row r="37" spans="1:7" ht="27" customHeight="1">
      <c r="A37" s="342" t="s">
        <v>23</v>
      </c>
      <c r="B37" s="342"/>
      <c r="C37" s="342"/>
      <c r="D37" s="342"/>
      <c r="E37" s="342"/>
      <c r="F37" s="342"/>
      <c r="G37" s="342"/>
    </row>
    <row r="38" spans="1:7" ht="20.100000000000001" customHeight="1">
      <c r="A38" s="323" t="s">
        <v>14</v>
      </c>
      <c r="B38" s="444" t="s">
        <v>476</v>
      </c>
      <c r="C38" s="450"/>
      <c r="D38" s="445"/>
      <c r="E38" s="323" t="s">
        <v>7</v>
      </c>
      <c r="F38" s="444" t="s">
        <v>481</v>
      </c>
      <c r="G38" s="445"/>
    </row>
    <row r="39" spans="1:7" ht="20.100000000000001" customHeight="1">
      <c r="A39" s="324"/>
      <c r="B39" s="436" t="s">
        <v>477</v>
      </c>
      <c r="C39" s="437"/>
      <c r="D39" s="438"/>
      <c r="E39" s="324"/>
      <c r="F39" s="436" t="s">
        <v>457</v>
      </c>
      <c r="G39" s="438"/>
    </row>
    <row r="40" spans="1:7" ht="20.100000000000001" customHeight="1">
      <c r="A40" s="324"/>
      <c r="B40" s="436" t="s">
        <v>478</v>
      </c>
      <c r="C40" s="437"/>
      <c r="D40" s="438"/>
      <c r="E40" s="324"/>
      <c r="F40" s="436"/>
      <c r="G40" s="438"/>
    </row>
    <row r="41" spans="1:7" ht="20.100000000000001" customHeight="1">
      <c r="A41" s="324"/>
      <c r="B41" s="436" t="s">
        <v>479</v>
      </c>
      <c r="C41" s="437"/>
      <c r="D41" s="438"/>
      <c r="E41" s="324"/>
      <c r="F41" s="456"/>
      <c r="G41" s="513"/>
    </row>
    <row r="42" spans="1:7" ht="20.100000000000001" customHeight="1">
      <c r="A42" s="324"/>
      <c r="B42" s="436" t="s">
        <v>480</v>
      </c>
      <c r="C42" s="437"/>
      <c r="D42" s="438"/>
      <c r="E42" s="324"/>
      <c r="F42" s="456"/>
      <c r="G42" s="513"/>
    </row>
    <row r="43" spans="1:7" ht="20.100000000000001" customHeight="1">
      <c r="A43" s="325"/>
      <c r="B43" s="439"/>
      <c r="C43" s="440"/>
      <c r="D43" s="441"/>
      <c r="E43" s="325"/>
      <c r="F43" s="433"/>
      <c r="G43" s="435"/>
    </row>
    <row r="44" spans="1:7" ht="24" customHeight="1">
      <c r="A44" s="347" t="s">
        <v>35</v>
      </c>
      <c r="B44" s="348"/>
      <c r="C44" s="179" t="s">
        <v>36</v>
      </c>
      <c r="D44" s="26">
        <f>B46+E46</f>
        <v>0</v>
      </c>
      <c r="E44" s="2"/>
      <c r="F44" s="2"/>
      <c r="G44" s="2"/>
    </row>
    <row r="45" spans="1:7" ht="27" customHeight="1">
      <c r="A45" s="349" t="s">
        <v>14</v>
      </c>
      <c r="B45" s="21" t="s">
        <v>19</v>
      </c>
      <c r="C45" s="21" t="s">
        <v>20</v>
      </c>
      <c r="D45" s="351" t="s">
        <v>7</v>
      </c>
      <c r="E45" s="21" t="s">
        <v>19</v>
      </c>
      <c r="F45" s="353" t="s">
        <v>20</v>
      </c>
      <c r="G45" s="354"/>
    </row>
    <row r="46" spans="1:7" ht="15.95" customHeight="1">
      <c r="A46" s="350"/>
      <c r="B46" s="453"/>
      <c r="C46" s="453"/>
      <c r="D46" s="352"/>
      <c r="E46" s="453"/>
      <c r="F46" s="463"/>
      <c r="G46" s="464"/>
    </row>
    <row r="47" spans="1:7" ht="20.100000000000001" customHeight="1">
      <c r="A47" s="350"/>
      <c r="B47" s="454"/>
      <c r="C47" s="454"/>
      <c r="D47" s="352"/>
      <c r="E47" s="454"/>
      <c r="F47" s="465"/>
      <c r="G47" s="466"/>
    </row>
    <row r="48" spans="1:7" ht="18" customHeight="1">
      <c r="A48" s="451"/>
      <c r="B48" s="455"/>
      <c r="C48" s="455"/>
      <c r="D48" s="452"/>
      <c r="E48" s="455"/>
      <c r="F48" s="467"/>
      <c r="G48" s="468"/>
    </row>
    <row r="49" spans="1:7" ht="24" customHeight="1">
      <c r="A49" s="443" t="s">
        <v>24</v>
      </c>
      <c r="B49" s="443"/>
      <c r="C49" s="443"/>
      <c r="D49" s="443"/>
      <c r="E49" s="443"/>
      <c r="F49" s="443"/>
      <c r="G49" s="443"/>
    </row>
    <row r="50" spans="1:7" ht="54.95" customHeight="1">
      <c r="A50" s="344"/>
      <c r="B50" s="345"/>
      <c r="C50" s="345"/>
      <c r="D50" s="345"/>
      <c r="E50" s="345"/>
      <c r="F50" s="345"/>
      <c r="G50" s="346"/>
    </row>
    <row r="51" spans="1:7" ht="15.95" customHeight="1"/>
    <row r="52" spans="1:7" ht="15" customHeight="1"/>
    <row r="53" spans="1:7" ht="15" customHeight="1"/>
    <row r="54" spans="1:7" ht="15" customHeight="1">
      <c r="C54" s="182" t="s">
        <v>17</v>
      </c>
    </row>
    <row r="55" spans="1:7" ht="15" customHeight="1"/>
    <row r="56" spans="1:7" ht="15" customHeight="1"/>
    <row r="57" spans="1:7" ht="15" customHeight="1"/>
  </sheetData>
  <mergeCells count="72">
    <mergeCell ref="A34:G34"/>
    <mergeCell ref="A35:A36"/>
    <mergeCell ref="B35:C35"/>
    <mergeCell ref="D35:D36"/>
    <mergeCell ref="E35:G36"/>
    <mergeCell ref="B36:C36"/>
    <mergeCell ref="A49:G49"/>
    <mergeCell ref="A50:G50"/>
    <mergeCell ref="E25:G25"/>
    <mergeCell ref="E26:G26"/>
    <mergeCell ref="B7:C7"/>
    <mergeCell ref="B8:C8"/>
    <mergeCell ref="F38:G38"/>
    <mergeCell ref="F39:G39"/>
    <mergeCell ref="F40:G40"/>
    <mergeCell ref="F41:G41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  <mergeCell ref="B39:D39"/>
    <mergeCell ref="B40:D40"/>
    <mergeCell ref="B41:D41"/>
    <mergeCell ref="B42:D42"/>
    <mergeCell ref="B43:D43"/>
    <mergeCell ref="F42:G42"/>
    <mergeCell ref="F43:G43"/>
    <mergeCell ref="A28:G28"/>
    <mergeCell ref="A29:A33"/>
    <mergeCell ref="B29:C29"/>
    <mergeCell ref="D29:D33"/>
    <mergeCell ref="B30:C30"/>
    <mergeCell ref="B31:C31"/>
    <mergeCell ref="B32:C32"/>
    <mergeCell ref="B33:C33"/>
    <mergeCell ref="E29:G29"/>
    <mergeCell ref="E30:G30"/>
    <mergeCell ref="E31:G31"/>
    <mergeCell ref="E32:G32"/>
    <mergeCell ref="E33:G33"/>
    <mergeCell ref="E20:G20"/>
    <mergeCell ref="A21:A27"/>
    <mergeCell ref="E21:G21"/>
    <mergeCell ref="E22:G22"/>
    <mergeCell ref="E23:G23"/>
    <mergeCell ref="E24:G24"/>
    <mergeCell ref="E27:G27"/>
    <mergeCell ref="A16:A20"/>
    <mergeCell ref="E16:G16"/>
    <mergeCell ref="E17:G17"/>
    <mergeCell ref="E18:G18"/>
    <mergeCell ref="E19:G19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zoomScaleNormal="100" zoomScalePageLayoutView="150" workbookViewId="0">
      <selection activeCell="B30" sqref="B30:C32"/>
    </sheetView>
  </sheetViews>
  <sheetFormatPr defaultColWidth="11.5546875" defaultRowHeight="17.25"/>
  <cols>
    <col min="1" max="1" width="11.5546875" style="195"/>
    <col min="2" max="2" width="17.109375" style="195" customWidth="1"/>
    <col min="3" max="3" width="13.109375" style="195" customWidth="1"/>
    <col min="4" max="4" width="8.44140625" style="195" customWidth="1"/>
    <col min="5" max="5" width="18.88671875" style="195" customWidth="1"/>
    <col min="6" max="6" width="13.109375" style="195" customWidth="1"/>
    <col min="7" max="7" width="26.6640625" style="4" customWidth="1"/>
    <col min="8" max="16384" width="11.5546875" style="195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84" t="s">
        <v>26</v>
      </c>
      <c r="B2" s="386" t="s">
        <v>501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84" t="s">
        <v>25</v>
      </c>
      <c r="F3" s="18" t="s">
        <v>28</v>
      </c>
      <c r="G3" s="184" t="s">
        <v>29</v>
      </c>
      <c r="H3" s="3"/>
    </row>
    <row r="4" spans="1:8" ht="18.95" customHeight="1">
      <c r="A4" s="184" t="s">
        <v>2</v>
      </c>
      <c r="B4" s="415">
        <v>721250</v>
      </c>
      <c r="C4" s="416"/>
      <c r="D4" s="330"/>
      <c r="E4" s="17" t="s">
        <v>30</v>
      </c>
      <c r="F4" s="6">
        <v>25</v>
      </c>
      <c r="G4" s="28" t="s">
        <v>153</v>
      </c>
    </row>
    <row r="5" spans="1:8" ht="23.1" customHeight="1">
      <c r="A5" s="184" t="s">
        <v>3</v>
      </c>
      <c r="B5" s="417">
        <f>B6-B4</f>
        <v>819300</v>
      </c>
      <c r="C5" s="418"/>
      <c r="D5" s="330"/>
      <c r="E5" s="17" t="s">
        <v>31</v>
      </c>
      <c r="F5" s="6">
        <v>5</v>
      </c>
      <c r="G5" s="28" t="s">
        <v>422</v>
      </c>
    </row>
    <row r="6" spans="1:8" ht="21.95" customHeight="1">
      <c r="A6" s="184" t="s">
        <v>4</v>
      </c>
      <c r="B6" s="417">
        <v>1540550</v>
      </c>
      <c r="C6" s="418"/>
      <c r="D6" s="330"/>
      <c r="E6" s="17" t="s">
        <v>32</v>
      </c>
      <c r="F6" s="6">
        <v>5</v>
      </c>
      <c r="G6" s="28" t="s">
        <v>178</v>
      </c>
    </row>
    <row r="7" spans="1:8" ht="21.95" customHeight="1">
      <c r="A7" s="183" t="s">
        <v>341</v>
      </c>
      <c r="B7" s="417">
        <f>47052500+B6</f>
        <v>48593050</v>
      </c>
      <c r="C7" s="418"/>
      <c r="D7" s="185"/>
      <c r="E7" s="131"/>
      <c r="F7" s="132"/>
      <c r="G7" s="133"/>
    </row>
    <row r="8" spans="1:8" ht="21.95" customHeight="1">
      <c r="A8" s="183" t="s">
        <v>342</v>
      </c>
      <c r="B8" s="417">
        <v>86000000</v>
      </c>
      <c r="C8" s="418"/>
      <c r="D8" s="186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188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516</v>
      </c>
      <c r="C11" s="11">
        <v>8</v>
      </c>
      <c r="D11" s="395"/>
      <c r="E11" s="12"/>
      <c r="F11" s="194"/>
      <c r="G11" s="10"/>
    </row>
    <row r="12" spans="1:8" ht="18" customHeight="1">
      <c r="A12" s="393"/>
      <c r="B12" s="11" t="s">
        <v>517</v>
      </c>
      <c r="C12" s="11">
        <v>6</v>
      </c>
      <c r="D12" s="395"/>
      <c r="E12" s="12"/>
      <c r="F12" s="194"/>
      <c r="G12" s="10"/>
    </row>
    <row r="13" spans="1:8" ht="17.100000000000001" customHeight="1">
      <c r="A13" s="393"/>
      <c r="B13" s="22" t="s">
        <v>518</v>
      </c>
      <c r="C13" s="22">
        <v>5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0.52083333333333337</v>
      </c>
      <c r="C16" s="199" t="s">
        <v>507</v>
      </c>
      <c r="D16" s="194">
        <v>6</v>
      </c>
      <c r="E16" s="422"/>
      <c r="F16" s="423"/>
      <c r="G16" s="424"/>
    </row>
    <row r="17" spans="1:7" ht="18.95" customHeight="1">
      <c r="A17" s="324"/>
      <c r="B17" s="54">
        <v>0.5</v>
      </c>
      <c r="C17" s="199" t="s">
        <v>508</v>
      </c>
      <c r="D17" s="194">
        <v>4</v>
      </c>
      <c r="E17" s="422"/>
      <c r="F17" s="423"/>
      <c r="G17" s="424"/>
    </row>
    <row r="18" spans="1:7" ht="18.95" customHeight="1">
      <c r="A18" s="324"/>
      <c r="B18" s="54">
        <v>0.52083333333333337</v>
      </c>
      <c r="C18" s="199" t="s">
        <v>509</v>
      </c>
      <c r="D18" s="194">
        <v>5</v>
      </c>
      <c r="E18" s="422"/>
      <c r="F18" s="423"/>
      <c r="G18" s="424"/>
    </row>
    <row r="19" spans="1:7" ht="18.95" customHeight="1">
      <c r="A19" s="324"/>
      <c r="B19" s="54">
        <v>0.5</v>
      </c>
      <c r="C19" s="199" t="s">
        <v>510</v>
      </c>
      <c r="D19" s="194">
        <v>3</v>
      </c>
      <c r="E19" s="422"/>
      <c r="F19" s="423"/>
      <c r="G19" s="424"/>
    </row>
    <row r="20" spans="1:7" s="200" customFormat="1" ht="18.95" customHeight="1">
      <c r="A20" s="324"/>
      <c r="B20" s="54">
        <v>0.47916666666666669</v>
      </c>
      <c r="C20" s="199" t="s">
        <v>511</v>
      </c>
      <c r="D20" s="199">
        <v>2</v>
      </c>
      <c r="E20" s="196"/>
      <c r="F20" s="197"/>
      <c r="G20" s="198"/>
    </row>
    <row r="21" spans="1:7" ht="18.95" customHeight="1">
      <c r="A21" s="325"/>
      <c r="B21" s="54">
        <v>0.5</v>
      </c>
      <c r="C21" s="199" t="s">
        <v>512</v>
      </c>
      <c r="D21" s="194">
        <v>2</v>
      </c>
      <c r="E21" s="422"/>
      <c r="F21" s="423"/>
      <c r="G21" s="424"/>
    </row>
    <row r="22" spans="1:7" ht="20.100000000000001" customHeight="1">
      <c r="A22" s="363" t="s">
        <v>10</v>
      </c>
      <c r="B22" s="54">
        <v>0.34722222222222227</v>
      </c>
      <c r="C22" s="199" t="s">
        <v>513</v>
      </c>
      <c r="D22" s="194">
        <v>2</v>
      </c>
      <c r="E22" s="425"/>
      <c r="F22" s="425"/>
      <c r="G22" s="425"/>
    </row>
    <row r="23" spans="1:7" ht="21" customHeight="1">
      <c r="A23" s="363"/>
      <c r="B23" s="54">
        <v>0.33333333333333331</v>
      </c>
      <c r="C23" s="199" t="s">
        <v>514</v>
      </c>
      <c r="D23" s="194">
        <v>2</v>
      </c>
      <c r="E23" s="425"/>
      <c r="F23" s="425"/>
      <c r="G23" s="425"/>
    </row>
    <row r="24" spans="1:7" ht="18.95" customHeight="1">
      <c r="A24" s="363"/>
      <c r="B24" s="54">
        <v>0.33333333333333331</v>
      </c>
      <c r="C24" s="199" t="s">
        <v>515</v>
      </c>
      <c r="D24" s="194">
        <v>2</v>
      </c>
      <c r="E24" s="425"/>
      <c r="F24" s="425"/>
      <c r="G24" s="425"/>
    </row>
    <row r="25" spans="1:7" ht="18.95" customHeight="1">
      <c r="A25" s="363"/>
      <c r="B25" s="54"/>
      <c r="C25" s="194"/>
      <c r="D25" s="194"/>
      <c r="E25" s="425"/>
      <c r="F25" s="425"/>
      <c r="G25" s="425"/>
    </row>
    <row r="26" spans="1:7" ht="18.95" customHeight="1">
      <c r="A26" s="363"/>
      <c r="B26" s="54"/>
      <c r="C26" s="194"/>
      <c r="D26" s="194"/>
      <c r="E26" s="422"/>
      <c r="F26" s="423"/>
      <c r="G26" s="424"/>
    </row>
    <row r="27" spans="1:7" ht="18.95" customHeight="1">
      <c r="A27" s="363"/>
      <c r="B27" s="54"/>
      <c r="C27" s="194"/>
      <c r="D27" s="194"/>
      <c r="E27" s="422"/>
      <c r="F27" s="423"/>
      <c r="G27" s="424"/>
    </row>
    <row r="28" spans="1:7" ht="21.95" customHeight="1">
      <c r="A28" s="363"/>
      <c r="B28" s="54"/>
      <c r="C28" s="194"/>
      <c r="D28" s="194"/>
      <c r="E28" s="425"/>
      <c r="F28" s="425"/>
      <c r="G28" s="425"/>
    </row>
    <row r="29" spans="1:7" ht="26.1" customHeight="1">
      <c r="A29" s="342" t="s">
        <v>21</v>
      </c>
      <c r="B29" s="342"/>
      <c r="C29" s="342"/>
      <c r="D29" s="342"/>
      <c r="E29" s="342"/>
      <c r="F29" s="342"/>
      <c r="G29" s="342"/>
    </row>
    <row r="30" spans="1:7" ht="18.95" customHeight="1">
      <c r="A30" s="363" t="s">
        <v>14</v>
      </c>
      <c r="B30" s="444" t="s">
        <v>504</v>
      </c>
      <c r="C30" s="445"/>
      <c r="D30" s="363" t="s">
        <v>7</v>
      </c>
      <c r="E30" s="444" t="s">
        <v>500</v>
      </c>
      <c r="F30" s="450"/>
      <c r="G30" s="445"/>
    </row>
    <row r="31" spans="1:7" ht="18" customHeight="1">
      <c r="A31" s="363"/>
      <c r="B31" s="446" t="s">
        <v>505</v>
      </c>
      <c r="C31" s="447"/>
      <c r="D31" s="363"/>
      <c r="E31" s="436" t="s">
        <v>495</v>
      </c>
      <c r="F31" s="437"/>
      <c r="G31" s="438"/>
    </row>
    <row r="32" spans="1:7" ht="18" customHeight="1">
      <c r="A32" s="363"/>
      <c r="B32" s="446" t="s">
        <v>506</v>
      </c>
      <c r="C32" s="447"/>
      <c r="D32" s="363"/>
      <c r="E32" s="436" t="s">
        <v>496</v>
      </c>
      <c r="F32" s="437"/>
      <c r="G32" s="438"/>
    </row>
    <row r="33" spans="1:7" ht="18" customHeight="1">
      <c r="A33" s="363"/>
      <c r="B33" s="446"/>
      <c r="C33" s="447"/>
      <c r="D33" s="363"/>
      <c r="E33" s="436" t="s">
        <v>497</v>
      </c>
      <c r="F33" s="437"/>
      <c r="G33" s="438"/>
    </row>
    <row r="34" spans="1:7" ht="18" customHeight="1">
      <c r="A34" s="363"/>
      <c r="B34" s="189"/>
      <c r="C34" s="190"/>
      <c r="D34" s="363"/>
      <c r="E34" s="191" t="s">
        <v>498</v>
      </c>
      <c r="F34" s="192"/>
      <c r="G34" s="193"/>
    </row>
    <row r="35" spans="1:7" ht="18.95" customHeight="1">
      <c r="A35" s="363"/>
      <c r="B35" s="448"/>
      <c r="C35" s="449"/>
      <c r="D35" s="363"/>
      <c r="E35" s="439" t="s">
        <v>499</v>
      </c>
      <c r="F35" s="440"/>
      <c r="G35" s="441"/>
    </row>
    <row r="36" spans="1:7" ht="24" customHeight="1">
      <c r="A36" s="342" t="s">
        <v>18</v>
      </c>
      <c r="B36" s="369"/>
      <c r="C36" s="369"/>
      <c r="D36" s="369"/>
      <c r="E36" s="369"/>
      <c r="F36" s="369"/>
      <c r="G36" s="369"/>
    </row>
    <row r="37" spans="1:7" ht="20.100000000000001" customHeight="1">
      <c r="A37" s="323" t="s">
        <v>14</v>
      </c>
      <c r="B37" s="444" t="s">
        <v>530</v>
      </c>
      <c r="C37" s="445"/>
      <c r="D37" s="323" t="s">
        <v>7</v>
      </c>
      <c r="E37" s="430"/>
      <c r="F37" s="431"/>
      <c r="G37" s="432"/>
    </row>
    <row r="38" spans="1:7" ht="20.100000000000001" customHeight="1">
      <c r="A38" s="325"/>
      <c r="B38" s="439"/>
      <c r="C38" s="441"/>
      <c r="D38" s="325"/>
      <c r="E38" s="433"/>
      <c r="F38" s="434"/>
      <c r="G38" s="435"/>
    </row>
    <row r="39" spans="1:7" ht="27" customHeight="1">
      <c r="A39" s="342" t="s">
        <v>23</v>
      </c>
      <c r="B39" s="342"/>
      <c r="C39" s="342"/>
      <c r="D39" s="342"/>
      <c r="E39" s="342"/>
      <c r="F39" s="342"/>
      <c r="G39" s="342"/>
    </row>
    <row r="40" spans="1:7" ht="20.100000000000001" customHeight="1">
      <c r="A40" s="323" t="s">
        <v>14</v>
      </c>
      <c r="B40" s="444" t="s">
        <v>502</v>
      </c>
      <c r="C40" s="450"/>
      <c r="D40" s="445"/>
      <c r="E40" s="323" t="s">
        <v>7</v>
      </c>
      <c r="F40" s="444"/>
      <c r="G40" s="445"/>
    </row>
    <row r="41" spans="1:7" ht="20.100000000000001" customHeight="1">
      <c r="A41" s="324"/>
      <c r="B41" s="436" t="s">
        <v>503</v>
      </c>
      <c r="C41" s="437"/>
      <c r="D41" s="438"/>
      <c r="E41" s="324"/>
      <c r="F41" s="436"/>
      <c r="G41" s="438"/>
    </row>
    <row r="42" spans="1:7" ht="20.100000000000001" customHeight="1">
      <c r="A42" s="324"/>
      <c r="B42" s="436"/>
      <c r="C42" s="437"/>
      <c r="D42" s="438"/>
      <c r="E42" s="324"/>
      <c r="F42" s="436"/>
      <c r="G42" s="438"/>
    </row>
    <row r="43" spans="1:7" ht="20.100000000000001" customHeight="1">
      <c r="A43" s="324"/>
      <c r="B43" s="436"/>
      <c r="C43" s="437"/>
      <c r="D43" s="438"/>
      <c r="E43" s="324"/>
      <c r="F43" s="456"/>
      <c r="G43" s="513"/>
    </row>
    <row r="44" spans="1:7" ht="20.100000000000001" customHeight="1">
      <c r="A44" s="324"/>
      <c r="B44" s="436"/>
      <c r="C44" s="437"/>
      <c r="D44" s="438"/>
      <c r="E44" s="324"/>
      <c r="F44" s="456"/>
      <c r="G44" s="513"/>
    </row>
    <row r="45" spans="1:7" ht="20.100000000000001" customHeight="1">
      <c r="A45" s="325"/>
      <c r="B45" s="439"/>
      <c r="C45" s="440"/>
      <c r="D45" s="441"/>
      <c r="E45" s="325"/>
      <c r="F45" s="433"/>
      <c r="G45" s="435"/>
    </row>
    <row r="46" spans="1:7" ht="24" customHeight="1">
      <c r="A46" s="347" t="s">
        <v>35</v>
      </c>
      <c r="B46" s="348"/>
      <c r="C46" s="187" t="s">
        <v>36</v>
      </c>
      <c r="D46" s="26">
        <f>B48+E48</f>
        <v>0</v>
      </c>
      <c r="E46" s="2"/>
      <c r="F46" s="2"/>
      <c r="G46" s="2"/>
    </row>
    <row r="47" spans="1:7" ht="27" customHeight="1">
      <c r="A47" s="349" t="s">
        <v>14</v>
      </c>
      <c r="B47" s="21" t="s">
        <v>19</v>
      </c>
      <c r="C47" s="21" t="s">
        <v>20</v>
      </c>
      <c r="D47" s="351" t="s">
        <v>7</v>
      </c>
      <c r="E47" s="21" t="s">
        <v>19</v>
      </c>
      <c r="F47" s="353" t="s">
        <v>20</v>
      </c>
      <c r="G47" s="354"/>
    </row>
    <row r="48" spans="1:7" ht="15.95" customHeight="1">
      <c r="A48" s="350"/>
      <c r="B48" s="453"/>
      <c r="C48" s="453"/>
      <c r="D48" s="352"/>
      <c r="E48" s="453"/>
      <c r="F48" s="463"/>
      <c r="G48" s="464"/>
    </row>
    <row r="49" spans="1:7" ht="20.100000000000001" customHeight="1">
      <c r="A49" s="350"/>
      <c r="B49" s="454"/>
      <c r="C49" s="454"/>
      <c r="D49" s="352"/>
      <c r="E49" s="454"/>
      <c r="F49" s="465"/>
      <c r="G49" s="466"/>
    </row>
    <row r="50" spans="1:7" ht="18" customHeight="1">
      <c r="A50" s="451"/>
      <c r="B50" s="455"/>
      <c r="C50" s="455"/>
      <c r="D50" s="452"/>
      <c r="E50" s="455"/>
      <c r="F50" s="467"/>
      <c r="G50" s="468"/>
    </row>
    <row r="51" spans="1:7" ht="24" customHeight="1">
      <c r="A51" s="443" t="s">
        <v>24</v>
      </c>
      <c r="B51" s="443"/>
      <c r="C51" s="443"/>
      <c r="D51" s="443"/>
      <c r="E51" s="443"/>
      <c r="F51" s="443"/>
      <c r="G51" s="443"/>
    </row>
    <row r="52" spans="1:7" ht="54.95" customHeight="1">
      <c r="A52" s="344"/>
      <c r="B52" s="345"/>
      <c r="C52" s="345"/>
      <c r="D52" s="345"/>
      <c r="E52" s="345"/>
      <c r="F52" s="345"/>
      <c r="G52" s="346"/>
    </row>
    <row r="53" spans="1:7" ht="15.95" customHeight="1"/>
    <row r="54" spans="1:7" ht="15" customHeight="1"/>
    <row r="55" spans="1:7" ht="15" customHeight="1"/>
    <row r="56" spans="1:7" ht="15" customHeight="1">
      <c r="C56" s="195" t="s">
        <v>17</v>
      </c>
    </row>
    <row r="57" spans="1:7" ht="15" customHeight="1"/>
    <row r="58" spans="1:7" ht="15" customHeight="1"/>
    <row r="59" spans="1:7" ht="15" customHeight="1"/>
  </sheetData>
  <mergeCells count="72">
    <mergeCell ref="A51:G51"/>
    <mergeCell ref="A52:G52"/>
    <mergeCell ref="A47:A50"/>
    <mergeCell ref="D47:D50"/>
    <mergeCell ref="F47:G47"/>
    <mergeCell ref="B48:B50"/>
    <mergeCell ref="C48:C50"/>
    <mergeCell ref="E48:E50"/>
    <mergeCell ref="F48:G50"/>
    <mergeCell ref="A46:B46"/>
    <mergeCell ref="A39:G39"/>
    <mergeCell ref="A40:A45"/>
    <mergeCell ref="B40:D40"/>
    <mergeCell ref="E40:E45"/>
    <mergeCell ref="F40:G40"/>
    <mergeCell ref="B41:D41"/>
    <mergeCell ref="F41:G41"/>
    <mergeCell ref="B42:D42"/>
    <mergeCell ref="F42:G42"/>
    <mergeCell ref="B43:D43"/>
    <mergeCell ref="F43:G43"/>
    <mergeCell ref="B44:D44"/>
    <mergeCell ref="F44:G44"/>
    <mergeCell ref="B45:D45"/>
    <mergeCell ref="F45:G45"/>
    <mergeCell ref="A36:G36"/>
    <mergeCell ref="A37:A38"/>
    <mergeCell ref="B37:C37"/>
    <mergeCell ref="D37:D38"/>
    <mergeCell ref="E37:G38"/>
    <mergeCell ref="B38:C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B33:C33"/>
    <mergeCell ref="E33:G33"/>
    <mergeCell ref="B35:C35"/>
    <mergeCell ref="E35:G35"/>
    <mergeCell ref="A22:A28"/>
    <mergeCell ref="E22:G22"/>
    <mergeCell ref="E23:G23"/>
    <mergeCell ref="E24:G24"/>
    <mergeCell ref="E25:G25"/>
    <mergeCell ref="E26:G26"/>
    <mergeCell ref="E27:G27"/>
    <mergeCell ref="E28:G28"/>
    <mergeCell ref="E15:G15"/>
    <mergeCell ref="A16:A21"/>
    <mergeCell ref="E16:G16"/>
    <mergeCell ref="E17:G17"/>
    <mergeCell ref="E18:G18"/>
    <mergeCell ref="E19:G19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zoomScaleNormal="100" zoomScalePageLayoutView="150" workbookViewId="0">
      <selection activeCell="B35" sqref="B35:C40"/>
    </sheetView>
  </sheetViews>
  <sheetFormatPr defaultColWidth="11.5546875" defaultRowHeight="17.25"/>
  <cols>
    <col min="1" max="1" width="11.5546875" style="209"/>
    <col min="2" max="2" width="17.109375" style="209" customWidth="1"/>
    <col min="3" max="3" width="13.109375" style="209" customWidth="1"/>
    <col min="4" max="4" width="8.44140625" style="209" customWidth="1"/>
    <col min="5" max="5" width="18.88671875" style="209" customWidth="1"/>
    <col min="6" max="6" width="13.109375" style="209" customWidth="1"/>
    <col min="7" max="7" width="28.6640625" style="4" customWidth="1"/>
    <col min="8" max="16384" width="11.5546875" style="209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06" t="s">
        <v>26</v>
      </c>
      <c r="B2" s="386" t="s">
        <v>519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06" t="s">
        <v>25</v>
      </c>
      <c r="F3" s="18" t="s">
        <v>28</v>
      </c>
      <c r="G3" s="206" t="s">
        <v>29</v>
      </c>
      <c r="H3" s="3"/>
    </row>
    <row r="4" spans="1:8" ht="18.95" customHeight="1">
      <c r="A4" s="206" t="s">
        <v>2</v>
      </c>
      <c r="B4" s="415">
        <v>700300</v>
      </c>
      <c r="C4" s="416"/>
      <c r="D4" s="330"/>
      <c r="E4" s="17" t="s">
        <v>30</v>
      </c>
      <c r="F4" s="6">
        <v>25</v>
      </c>
      <c r="G4" s="28" t="s">
        <v>153</v>
      </c>
    </row>
    <row r="5" spans="1:8" ht="23.1" customHeight="1">
      <c r="A5" s="206" t="s">
        <v>3</v>
      </c>
      <c r="B5" s="417">
        <f>2224700-700300</f>
        <v>1524400</v>
      </c>
      <c r="C5" s="418"/>
      <c r="D5" s="330"/>
      <c r="E5" s="17" t="s">
        <v>31</v>
      </c>
      <c r="F5" s="6">
        <v>5</v>
      </c>
      <c r="G5" s="28" t="s">
        <v>546</v>
      </c>
    </row>
    <row r="6" spans="1:8" ht="21.95" customHeight="1">
      <c r="A6" s="206" t="s">
        <v>4</v>
      </c>
      <c r="B6" s="417">
        <v>2224700</v>
      </c>
      <c r="C6" s="418"/>
      <c r="D6" s="330"/>
      <c r="E6" s="17" t="s">
        <v>32</v>
      </c>
      <c r="F6" s="6">
        <v>5</v>
      </c>
      <c r="G6" s="28" t="s">
        <v>178</v>
      </c>
    </row>
    <row r="7" spans="1:8" ht="21.95" customHeight="1">
      <c r="A7" s="204" t="s">
        <v>341</v>
      </c>
      <c r="B7" s="417">
        <f>48593050+B6</f>
        <v>50817750</v>
      </c>
      <c r="C7" s="418"/>
      <c r="D7" s="203"/>
      <c r="E7" s="131"/>
      <c r="F7" s="132"/>
      <c r="G7" s="133"/>
    </row>
    <row r="8" spans="1:8" ht="21.95" customHeight="1">
      <c r="A8" s="204" t="s">
        <v>342</v>
      </c>
      <c r="B8" s="417">
        <v>86000000</v>
      </c>
      <c r="C8" s="418"/>
      <c r="D8" s="202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07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210" t="s">
        <v>543</v>
      </c>
      <c r="C11" s="210">
        <v>6</v>
      </c>
      <c r="D11" s="395"/>
      <c r="E11" s="12"/>
      <c r="F11" s="208"/>
      <c r="G11" s="10"/>
    </row>
    <row r="12" spans="1:8" ht="18" customHeight="1">
      <c r="A12" s="393"/>
      <c r="B12" s="210" t="s">
        <v>544</v>
      </c>
      <c r="C12" s="210">
        <v>5</v>
      </c>
      <c r="D12" s="395"/>
      <c r="E12" s="12"/>
      <c r="F12" s="208"/>
      <c r="G12" s="10"/>
    </row>
    <row r="13" spans="1:8" ht="17.100000000000001" customHeight="1">
      <c r="A13" s="393"/>
      <c r="B13" s="24" t="s">
        <v>545</v>
      </c>
      <c r="C13" s="24">
        <v>4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0.45833333333333331</v>
      </c>
      <c r="C16" s="208" t="s">
        <v>520</v>
      </c>
      <c r="D16" s="208">
        <v>4</v>
      </c>
      <c r="E16" s="422"/>
      <c r="F16" s="423"/>
      <c r="G16" s="424"/>
    </row>
    <row r="17" spans="1:7" ht="18.95" customHeight="1">
      <c r="A17" s="324"/>
      <c r="B17" s="54">
        <v>0.54166666666666663</v>
      </c>
      <c r="C17" s="208" t="s">
        <v>521</v>
      </c>
      <c r="D17" s="208">
        <v>6</v>
      </c>
      <c r="E17" s="422"/>
      <c r="F17" s="423"/>
      <c r="G17" s="424"/>
    </row>
    <row r="18" spans="1:7" ht="18.95" customHeight="1">
      <c r="A18" s="324"/>
      <c r="B18" s="54"/>
      <c r="C18" s="208"/>
      <c r="D18" s="208"/>
      <c r="E18" s="422"/>
      <c r="F18" s="423"/>
      <c r="G18" s="424"/>
    </row>
    <row r="19" spans="1:7" ht="18.95" customHeight="1">
      <c r="A19" s="324"/>
      <c r="B19" s="54"/>
      <c r="C19" s="208"/>
      <c r="D19" s="208"/>
      <c r="E19" s="422"/>
      <c r="F19" s="423"/>
      <c r="G19" s="424"/>
    </row>
    <row r="20" spans="1:7" ht="18.95" customHeight="1">
      <c r="A20" s="324"/>
      <c r="B20" s="54"/>
      <c r="C20" s="208"/>
      <c r="D20" s="208"/>
      <c r="E20" s="422"/>
      <c r="F20" s="423"/>
      <c r="G20" s="424"/>
    </row>
    <row r="21" spans="1:7" ht="18.95" customHeight="1">
      <c r="A21" s="324"/>
      <c r="B21" s="54"/>
      <c r="C21" s="208"/>
      <c r="D21" s="208"/>
      <c r="E21" s="422"/>
      <c r="F21" s="423"/>
      <c r="G21" s="424"/>
    </row>
    <row r="22" spans="1:7" ht="18.95" customHeight="1">
      <c r="A22" s="324"/>
      <c r="B22" s="54"/>
      <c r="C22" s="208"/>
      <c r="D22" s="208"/>
      <c r="E22" s="422"/>
      <c r="F22" s="423"/>
      <c r="G22" s="424"/>
    </row>
    <row r="23" spans="1:7" ht="18.95" customHeight="1">
      <c r="A23" s="325"/>
      <c r="B23" s="54"/>
      <c r="C23" s="208"/>
      <c r="D23" s="208"/>
      <c r="E23" s="422"/>
      <c r="F23" s="423"/>
      <c r="G23" s="424"/>
    </row>
    <row r="24" spans="1:7" ht="20.100000000000001" customHeight="1">
      <c r="A24" s="363" t="s">
        <v>10</v>
      </c>
      <c r="B24" s="54">
        <v>0.3125</v>
      </c>
      <c r="C24" s="208" t="s">
        <v>522</v>
      </c>
      <c r="D24" s="208">
        <v>10</v>
      </c>
      <c r="E24" s="425"/>
      <c r="F24" s="425"/>
      <c r="G24" s="425"/>
    </row>
    <row r="25" spans="1:7" ht="21" customHeight="1">
      <c r="A25" s="363"/>
      <c r="B25" s="54">
        <v>0.27083333333333331</v>
      </c>
      <c r="C25" s="208" t="s">
        <v>523</v>
      </c>
      <c r="D25" s="208">
        <v>4</v>
      </c>
      <c r="E25" s="425"/>
      <c r="F25" s="425"/>
      <c r="G25" s="425"/>
    </row>
    <row r="26" spans="1:7" ht="21" customHeight="1">
      <c r="A26" s="363"/>
      <c r="B26" s="54">
        <v>0.25</v>
      </c>
      <c r="C26" s="208" t="s">
        <v>524</v>
      </c>
      <c r="D26" s="208">
        <v>4</v>
      </c>
      <c r="E26" s="422"/>
      <c r="F26" s="423"/>
      <c r="G26" s="424"/>
    </row>
    <row r="27" spans="1:7" ht="21" customHeight="1">
      <c r="A27" s="363"/>
      <c r="B27" s="54">
        <v>0.29166666666666669</v>
      </c>
      <c r="C27" s="208" t="s">
        <v>525</v>
      </c>
      <c r="D27" s="208">
        <v>3</v>
      </c>
      <c r="E27" s="422"/>
      <c r="F27" s="423"/>
      <c r="G27" s="424"/>
    </row>
    <row r="28" spans="1:7" ht="21" customHeight="1">
      <c r="A28" s="363"/>
      <c r="B28" s="54">
        <v>0.25</v>
      </c>
      <c r="C28" s="208" t="s">
        <v>526</v>
      </c>
      <c r="D28" s="208">
        <v>2</v>
      </c>
      <c r="E28" s="422"/>
      <c r="F28" s="423"/>
      <c r="G28" s="424"/>
    </row>
    <row r="29" spans="1:7" ht="18.95" customHeight="1">
      <c r="A29" s="363"/>
      <c r="B29" s="54">
        <v>0.29166666666666669</v>
      </c>
      <c r="C29" s="208" t="s">
        <v>527</v>
      </c>
      <c r="D29" s="208">
        <v>3</v>
      </c>
      <c r="E29" s="425"/>
      <c r="F29" s="425"/>
      <c r="G29" s="425"/>
    </row>
    <row r="30" spans="1:7" ht="18.95" customHeight="1">
      <c r="A30" s="363"/>
      <c r="B30" s="54">
        <v>0.22916666666666666</v>
      </c>
      <c r="C30" s="208" t="s">
        <v>528</v>
      </c>
      <c r="D30" s="208">
        <v>6</v>
      </c>
      <c r="E30" s="425"/>
      <c r="F30" s="425"/>
      <c r="G30" s="425"/>
    </row>
    <row r="31" spans="1:7" ht="18.95" customHeight="1">
      <c r="A31" s="363"/>
      <c r="B31" s="54"/>
      <c r="C31" s="208" t="s">
        <v>529</v>
      </c>
      <c r="D31" s="208">
        <v>2</v>
      </c>
      <c r="E31" s="422"/>
      <c r="F31" s="423"/>
      <c r="G31" s="424"/>
    </row>
    <row r="32" spans="1:7" ht="18.95" customHeight="1">
      <c r="A32" s="363"/>
      <c r="B32" s="54"/>
      <c r="C32" s="208"/>
      <c r="D32" s="208"/>
      <c r="E32" s="422"/>
      <c r="F32" s="423"/>
      <c r="G32" s="424"/>
    </row>
    <row r="33" spans="1:7" ht="21.95" customHeight="1">
      <c r="A33" s="363"/>
      <c r="B33" s="54"/>
      <c r="C33" s="208"/>
      <c r="D33" s="208"/>
      <c r="E33" s="425"/>
      <c r="F33" s="425"/>
      <c r="G33" s="425"/>
    </row>
    <row r="34" spans="1:7" ht="26.1" customHeight="1">
      <c r="A34" s="342" t="s">
        <v>21</v>
      </c>
      <c r="B34" s="342"/>
      <c r="C34" s="342"/>
      <c r="D34" s="342"/>
      <c r="E34" s="342"/>
      <c r="F34" s="342"/>
      <c r="G34" s="342"/>
    </row>
    <row r="35" spans="1:7" ht="18.95" customHeight="1">
      <c r="A35" s="363" t="s">
        <v>14</v>
      </c>
      <c r="B35" s="444" t="s">
        <v>531</v>
      </c>
      <c r="C35" s="445"/>
      <c r="D35" s="363" t="s">
        <v>7</v>
      </c>
      <c r="E35" s="444" t="s">
        <v>547</v>
      </c>
      <c r="F35" s="450"/>
      <c r="G35" s="445"/>
    </row>
    <row r="36" spans="1:7" ht="18" customHeight="1">
      <c r="A36" s="363"/>
      <c r="B36" s="446" t="s">
        <v>532</v>
      </c>
      <c r="C36" s="447"/>
      <c r="D36" s="363"/>
      <c r="E36" s="526" t="s">
        <v>548</v>
      </c>
      <c r="F36" s="527"/>
      <c r="G36" s="528"/>
    </row>
    <row r="37" spans="1:7" ht="18" customHeight="1">
      <c r="A37" s="363"/>
      <c r="B37" s="446" t="s">
        <v>533</v>
      </c>
      <c r="C37" s="447"/>
      <c r="D37" s="363"/>
      <c r="E37" s="526" t="s">
        <v>549</v>
      </c>
      <c r="F37" s="527"/>
      <c r="G37" s="528"/>
    </row>
    <row r="38" spans="1:7" ht="18" customHeight="1">
      <c r="A38" s="363"/>
      <c r="B38" s="446"/>
      <c r="C38" s="447"/>
      <c r="D38" s="363"/>
      <c r="E38" s="436"/>
      <c r="F38" s="437"/>
      <c r="G38" s="438"/>
    </row>
    <row r="39" spans="1:7" ht="18" customHeight="1">
      <c r="A39" s="363"/>
      <c r="B39" s="446" t="s">
        <v>535</v>
      </c>
      <c r="C39" s="447"/>
      <c r="D39" s="363"/>
      <c r="E39" s="436" t="s">
        <v>551</v>
      </c>
      <c r="F39" s="437"/>
      <c r="G39" s="438"/>
    </row>
    <row r="40" spans="1:7" ht="18.95" customHeight="1">
      <c r="A40" s="363"/>
      <c r="B40" s="448" t="s">
        <v>536</v>
      </c>
      <c r="C40" s="449"/>
      <c r="D40" s="363"/>
      <c r="E40" s="439" t="s">
        <v>550</v>
      </c>
      <c r="F40" s="440"/>
      <c r="G40" s="441"/>
    </row>
    <row r="41" spans="1:7" ht="24" customHeight="1">
      <c r="A41" s="342" t="s">
        <v>18</v>
      </c>
      <c r="B41" s="369"/>
      <c r="C41" s="369"/>
      <c r="D41" s="369"/>
      <c r="E41" s="369"/>
      <c r="F41" s="369"/>
      <c r="G41" s="369"/>
    </row>
    <row r="42" spans="1:7" ht="20.100000000000001" customHeight="1">
      <c r="A42" s="323" t="s">
        <v>14</v>
      </c>
      <c r="B42" s="444" t="s">
        <v>534</v>
      </c>
      <c r="C42" s="445"/>
      <c r="D42" s="323" t="s">
        <v>7</v>
      </c>
      <c r="E42" s="430"/>
      <c r="F42" s="431"/>
      <c r="G42" s="432"/>
    </row>
    <row r="43" spans="1:7" ht="20.100000000000001" customHeight="1">
      <c r="A43" s="325"/>
      <c r="B43" s="439"/>
      <c r="C43" s="441"/>
      <c r="D43" s="325"/>
      <c r="E43" s="433"/>
      <c r="F43" s="434"/>
      <c r="G43" s="435"/>
    </row>
    <row r="44" spans="1:7" ht="27" customHeight="1">
      <c r="A44" s="342" t="s">
        <v>23</v>
      </c>
      <c r="B44" s="342"/>
      <c r="C44" s="342"/>
      <c r="D44" s="342"/>
      <c r="E44" s="342"/>
      <c r="F44" s="342"/>
      <c r="G44" s="342"/>
    </row>
    <row r="45" spans="1:7" ht="20.100000000000001" customHeight="1">
      <c r="A45" s="323" t="s">
        <v>14</v>
      </c>
      <c r="B45" s="444" t="s">
        <v>537</v>
      </c>
      <c r="C45" s="450"/>
      <c r="D45" s="445"/>
      <c r="E45" s="323" t="s">
        <v>7</v>
      </c>
      <c r="F45" s="444"/>
      <c r="G45" s="445"/>
    </row>
    <row r="46" spans="1:7" ht="20.100000000000001" customHeight="1">
      <c r="A46" s="324"/>
      <c r="B46" s="436" t="s">
        <v>538</v>
      </c>
      <c r="C46" s="437"/>
      <c r="D46" s="438"/>
      <c r="E46" s="324"/>
      <c r="F46" s="436"/>
      <c r="G46" s="438"/>
    </row>
    <row r="47" spans="1:7" ht="20.100000000000001" customHeight="1">
      <c r="A47" s="324"/>
      <c r="B47" s="436" t="s">
        <v>541</v>
      </c>
      <c r="C47" s="437"/>
      <c r="D47" s="438"/>
      <c r="E47" s="324"/>
      <c r="F47" s="436"/>
      <c r="G47" s="438"/>
    </row>
    <row r="48" spans="1:7" ht="20.100000000000001" customHeight="1">
      <c r="A48" s="324"/>
      <c r="B48" s="436" t="s">
        <v>542</v>
      </c>
      <c r="C48" s="437"/>
      <c r="D48" s="438"/>
      <c r="E48" s="324"/>
      <c r="F48" s="456"/>
      <c r="G48" s="513"/>
    </row>
    <row r="49" spans="1:7" ht="20.100000000000001" customHeight="1">
      <c r="A49" s="324"/>
      <c r="B49" s="436" t="s">
        <v>539</v>
      </c>
      <c r="C49" s="437"/>
      <c r="D49" s="438"/>
      <c r="E49" s="324"/>
      <c r="F49" s="456"/>
      <c r="G49" s="513"/>
    </row>
    <row r="50" spans="1:7" ht="20.100000000000001" customHeight="1">
      <c r="A50" s="325"/>
      <c r="B50" s="439" t="s">
        <v>540</v>
      </c>
      <c r="C50" s="440"/>
      <c r="D50" s="441"/>
      <c r="E50" s="325"/>
      <c r="F50" s="433"/>
      <c r="G50" s="435"/>
    </row>
    <row r="51" spans="1:7" ht="24" customHeight="1">
      <c r="A51" s="347" t="s">
        <v>35</v>
      </c>
      <c r="B51" s="348"/>
      <c r="C51" s="205" t="s">
        <v>36</v>
      </c>
      <c r="D51" s="26">
        <f>B53+E53</f>
        <v>0</v>
      </c>
      <c r="E51" s="2"/>
      <c r="F51" s="2"/>
      <c r="G51" s="2"/>
    </row>
    <row r="52" spans="1:7" ht="27" customHeight="1">
      <c r="A52" s="349" t="s">
        <v>14</v>
      </c>
      <c r="B52" s="21" t="s">
        <v>19</v>
      </c>
      <c r="C52" s="21" t="s">
        <v>20</v>
      </c>
      <c r="D52" s="351" t="s">
        <v>7</v>
      </c>
      <c r="E52" s="21" t="s">
        <v>19</v>
      </c>
      <c r="F52" s="353" t="s">
        <v>20</v>
      </c>
      <c r="G52" s="354"/>
    </row>
    <row r="53" spans="1:7" ht="15.95" customHeight="1">
      <c r="A53" s="350"/>
      <c r="B53" s="453"/>
      <c r="C53" s="453"/>
      <c r="D53" s="352"/>
      <c r="E53" s="453"/>
      <c r="F53" s="463"/>
      <c r="G53" s="464"/>
    </row>
    <row r="54" spans="1:7" ht="20.100000000000001" customHeight="1">
      <c r="A54" s="350"/>
      <c r="B54" s="454"/>
      <c r="C54" s="454"/>
      <c r="D54" s="352"/>
      <c r="E54" s="454"/>
      <c r="F54" s="465"/>
      <c r="G54" s="466"/>
    </row>
    <row r="55" spans="1:7" ht="18" customHeight="1">
      <c r="A55" s="451"/>
      <c r="B55" s="455"/>
      <c r="C55" s="455"/>
      <c r="D55" s="452"/>
      <c r="E55" s="455"/>
      <c r="F55" s="467"/>
      <c r="G55" s="468"/>
    </row>
    <row r="56" spans="1:7" ht="24" customHeight="1">
      <c r="A56" s="443" t="s">
        <v>24</v>
      </c>
      <c r="B56" s="443"/>
      <c r="C56" s="443"/>
      <c r="D56" s="443"/>
      <c r="E56" s="443"/>
      <c r="F56" s="443"/>
      <c r="G56" s="443"/>
    </row>
    <row r="57" spans="1:7" ht="54.95" customHeight="1">
      <c r="A57" s="344"/>
      <c r="B57" s="345"/>
      <c r="C57" s="345"/>
      <c r="D57" s="345"/>
      <c r="E57" s="345"/>
      <c r="F57" s="345"/>
      <c r="G57" s="346"/>
    </row>
    <row r="58" spans="1:7" ht="15.95" customHeight="1"/>
    <row r="59" spans="1:7" ht="15" customHeight="1"/>
    <row r="60" spans="1:7" ht="15" customHeight="1"/>
    <row r="61" spans="1:7" ht="15" customHeight="1">
      <c r="C61" s="209" t="s">
        <v>17</v>
      </c>
    </row>
    <row r="62" spans="1:7" ht="15" customHeight="1"/>
    <row r="63" spans="1:7" ht="15" customHeight="1"/>
    <row r="64" spans="1:7" ht="15" customHeight="1"/>
  </sheetData>
  <mergeCells count="8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3"/>
    <mergeCell ref="E16:G16"/>
    <mergeCell ref="E17:G17"/>
    <mergeCell ref="E20:G20"/>
    <mergeCell ref="E21:G21"/>
    <mergeCell ref="E23:G23"/>
    <mergeCell ref="A24:A33"/>
    <mergeCell ref="E24:G24"/>
    <mergeCell ref="E25:G25"/>
    <mergeCell ref="E29:G29"/>
    <mergeCell ref="E30:G30"/>
    <mergeCell ref="E31:G31"/>
    <mergeCell ref="E32:G32"/>
    <mergeCell ref="E33:G33"/>
    <mergeCell ref="A34:G34"/>
    <mergeCell ref="A35:A40"/>
    <mergeCell ref="B35:C35"/>
    <mergeCell ref="D35:D40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A41:G41"/>
    <mergeCell ref="A42:A43"/>
    <mergeCell ref="B42:C42"/>
    <mergeCell ref="D42:D43"/>
    <mergeCell ref="E42:G43"/>
    <mergeCell ref="B43:C43"/>
    <mergeCell ref="A44:G44"/>
    <mergeCell ref="A45:A50"/>
    <mergeCell ref="B45:D45"/>
    <mergeCell ref="E45:E50"/>
    <mergeCell ref="F45:G45"/>
    <mergeCell ref="B46:D46"/>
    <mergeCell ref="F46:G46"/>
    <mergeCell ref="B47:D47"/>
    <mergeCell ref="F47:G47"/>
    <mergeCell ref="B48:D48"/>
    <mergeCell ref="F53:G55"/>
    <mergeCell ref="F48:G48"/>
    <mergeCell ref="B49:D49"/>
    <mergeCell ref="F49:G49"/>
    <mergeCell ref="B50:D50"/>
    <mergeCell ref="F50:G50"/>
    <mergeCell ref="A51:B51"/>
    <mergeCell ref="A56:G56"/>
    <mergeCell ref="A57:G57"/>
    <mergeCell ref="E18:G18"/>
    <mergeCell ref="E19:G19"/>
    <mergeCell ref="E26:G26"/>
    <mergeCell ref="E27:G27"/>
    <mergeCell ref="E28:G28"/>
    <mergeCell ref="E22:G22"/>
    <mergeCell ref="E39:G39"/>
    <mergeCell ref="B39:C39"/>
    <mergeCell ref="A52:A55"/>
    <mergeCell ref="D52:D55"/>
    <mergeCell ref="F52:G52"/>
    <mergeCell ref="B53:B55"/>
    <mergeCell ref="C53:C55"/>
    <mergeCell ref="E53:E55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opLeftCell="A13" zoomScaleNormal="100" zoomScalePageLayoutView="150" workbookViewId="0">
      <selection activeCell="B7" sqref="B7:C7"/>
    </sheetView>
  </sheetViews>
  <sheetFormatPr defaultColWidth="11.5546875" defaultRowHeight="17.25"/>
  <cols>
    <col min="1" max="1" width="11.5546875" style="218"/>
    <col min="2" max="2" width="17.109375" style="218" customWidth="1"/>
    <col min="3" max="3" width="13.109375" style="218" customWidth="1"/>
    <col min="4" max="4" width="8.44140625" style="218" customWidth="1"/>
    <col min="5" max="5" width="18.88671875" style="218" customWidth="1"/>
    <col min="6" max="6" width="13.109375" style="218" customWidth="1"/>
    <col min="7" max="7" width="28.6640625" style="4" customWidth="1"/>
    <col min="8" max="16384" width="11.5546875" style="218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12" t="s">
        <v>26</v>
      </c>
      <c r="B2" s="386" t="s">
        <v>559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12" t="s">
        <v>25</v>
      </c>
      <c r="F3" s="18" t="s">
        <v>28</v>
      </c>
      <c r="G3" s="212" t="s">
        <v>29</v>
      </c>
      <c r="H3" s="3"/>
    </row>
    <row r="4" spans="1:8" ht="18.95" customHeight="1">
      <c r="A4" s="212" t="s">
        <v>2</v>
      </c>
      <c r="B4" s="415">
        <v>1605000</v>
      </c>
      <c r="C4" s="416"/>
      <c r="D4" s="330"/>
      <c r="E4" s="17" t="s">
        <v>30</v>
      </c>
      <c r="F4" s="6">
        <v>25</v>
      </c>
      <c r="G4" s="28" t="s">
        <v>552</v>
      </c>
    </row>
    <row r="5" spans="1:8" ht="23.1" customHeight="1">
      <c r="A5" s="212" t="s">
        <v>3</v>
      </c>
      <c r="B5" s="417">
        <v>962900</v>
      </c>
      <c r="C5" s="418"/>
      <c r="D5" s="330"/>
      <c r="E5" s="17" t="s">
        <v>31</v>
      </c>
      <c r="F5" s="6">
        <v>5</v>
      </c>
      <c r="G5" s="28" t="s">
        <v>553</v>
      </c>
    </row>
    <row r="6" spans="1:8" ht="21.95" customHeight="1">
      <c r="A6" s="212" t="s">
        <v>4</v>
      </c>
      <c r="B6" s="417">
        <f>B4+B5</f>
        <v>2567900</v>
      </c>
      <c r="C6" s="418"/>
      <c r="D6" s="330"/>
      <c r="E6" s="17" t="s">
        <v>32</v>
      </c>
      <c r="F6" s="6">
        <v>5</v>
      </c>
      <c r="G6" s="28" t="s">
        <v>554</v>
      </c>
    </row>
    <row r="7" spans="1:8" ht="21.95" customHeight="1">
      <c r="A7" s="211" t="s">
        <v>341</v>
      </c>
      <c r="B7" s="417">
        <f>50817750+B6</f>
        <v>53385650</v>
      </c>
      <c r="C7" s="418"/>
      <c r="D7" s="213"/>
      <c r="E7" s="131"/>
      <c r="F7" s="132"/>
      <c r="G7" s="133"/>
    </row>
    <row r="8" spans="1:8" ht="21.95" customHeight="1">
      <c r="A8" s="211" t="s">
        <v>342</v>
      </c>
      <c r="B8" s="417">
        <v>86000000</v>
      </c>
      <c r="C8" s="418"/>
      <c r="D8" s="214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16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217" t="s">
        <v>555</v>
      </c>
      <c r="C11" s="217">
        <v>8</v>
      </c>
      <c r="D11" s="395"/>
      <c r="E11" s="12"/>
      <c r="F11" s="217"/>
      <c r="G11" s="10"/>
    </row>
    <row r="12" spans="1:8" ht="18" customHeight="1">
      <c r="A12" s="393"/>
      <c r="B12" s="217" t="s">
        <v>54</v>
      </c>
      <c r="C12" s="217">
        <v>6</v>
      </c>
      <c r="D12" s="395"/>
      <c r="E12" s="12"/>
      <c r="F12" s="217"/>
      <c r="G12" s="10"/>
    </row>
    <row r="13" spans="1:8" ht="17.100000000000001" customHeight="1">
      <c r="A13" s="393"/>
      <c r="B13" s="217" t="s">
        <v>544</v>
      </c>
      <c r="C13" s="217">
        <v>5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0.52083333333333337</v>
      </c>
      <c r="C16" s="217" t="s">
        <v>560</v>
      </c>
      <c r="D16" s="217" t="s">
        <v>565</v>
      </c>
      <c r="E16" s="422"/>
      <c r="F16" s="423"/>
      <c r="G16" s="424"/>
    </row>
    <row r="17" spans="1:7" ht="18.95" customHeight="1">
      <c r="A17" s="324"/>
      <c r="B17" s="54">
        <v>0.5</v>
      </c>
      <c r="C17" s="217" t="s">
        <v>561</v>
      </c>
      <c r="D17" s="217">
        <v>8</v>
      </c>
      <c r="E17" s="422"/>
      <c r="F17" s="423"/>
      <c r="G17" s="424"/>
    </row>
    <row r="18" spans="1:7" ht="18.95" customHeight="1">
      <c r="A18" s="324"/>
      <c r="B18" s="54">
        <v>4.1666666666666664E-2</v>
      </c>
      <c r="C18" s="217" t="s">
        <v>562</v>
      </c>
      <c r="D18" s="217">
        <v>7</v>
      </c>
      <c r="E18" s="422"/>
      <c r="F18" s="423"/>
      <c r="G18" s="424"/>
    </row>
    <row r="19" spans="1:7" ht="18.95" customHeight="1">
      <c r="A19" s="324"/>
      <c r="B19" s="54">
        <v>8.3333333333333329E-2</v>
      </c>
      <c r="C19" s="217" t="s">
        <v>563</v>
      </c>
      <c r="D19" s="217">
        <v>3</v>
      </c>
      <c r="E19" s="422"/>
      <c r="F19" s="423"/>
      <c r="G19" s="424"/>
    </row>
    <row r="20" spans="1:7" ht="18.95" customHeight="1">
      <c r="A20" s="324"/>
      <c r="B20" s="54">
        <v>0.49305555555555558</v>
      </c>
      <c r="C20" s="217" t="s">
        <v>564</v>
      </c>
      <c r="D20" s="217">
        <v>2</v>
      </c>
      <c r="E20" s="422"/>
      <c r="F20" s="423"/>
      <c r="G20" s="424"/>
    </row>
    <row r="21" spans="1:7" ht="18.95" customHeight="1">
      <c r="A21" s="324"/>
      <c r="B21" s="54"/>
      <c r="C21" s="217"/>
      <c r="D21" s="217"/>
      <c r="E21" s="422"/>
      <c r="F21" s="423"/>
      <c r="G21" s="424"/>
    </row>
    <row r="22" spans="1:7" ht="18.95" customHeight="1">
      <c r="A22" s="324"/>
      <c r="B22" s="54"/>
      <c r="C22" s="217"/>
      <c r="D22" s="217"/>
      <c r="E22" s="422"/>
      <c r="F22" s="423"/>
      <c r="G22" s="424"/>
    </row>
    <row r="23" spans="1:7" ht="18.95" customHeight="1">
      <c r="A23" s="325"/>
      <c r="B23" s="54"/>
      <c r="C23" s="217"/>
      <c r="D23" s="217"/>
      <c r="E23" s="422"/>
      <c r="F23" s="423"/>
      <c r="G23" s="424"/>
    </row>
    <row r="24" spans="1:7" ht="20.100000000000001" customHeight="1">
      <c r="A24" s="363" t="s">
        <v>10</v>
      </c>
      <c r="B24" s="54">
        <v>0.3125</v>
      </c>
      <c r="C24" s="217" t="s">
        <v>566</v>
      </c>
      <c r="D24" s="217">
        <v>8</v>
      </c>
      <c r="E24" s="425"/>
      <c r="F24" s="425"/>
      <c r="G24" s="425"/>
    </row>
    <row r="25" spans="1:7" ht="21" customHeight="1">
      <c r="A25" s="363"/>
      <c r="B25" s="54">
        <v>0.20833333333333334</v>
      </c>
      <c r="C25" s="217" t="s">
        <v>567</v>
      </c>
      <c r="D25" s="217">
        <v>2</v>
      </c>
      <c r="E25" s="425"/>
      <c r="F25" s="425"/>
      <c r="G25" s="425"/>
    </row>
    <row r="26" spans="1:7" ht="21" customHeight="1">
      <c r="A26" s="363"/>
      <c r="B26" s="54"/>
      <c r="C26" s="217"/>
      <c r="D26" s="217"/>
      <c r="E26" s="422"/>
      <c r="F26" s="423"/>
      <c r="G26" s="424"/>
    </row>
    <row r="27" spans="1:7" ht="21" customHeight="1">
      <c r="A27" s="363"/>
      <c r="B27" s="54"/>
      <c r="C27" s="217"/>
      <c r="D27" s="217"/>
      <c r="E27" s="422"/>
      <c r="F27" s="423"/>
      <c r="G27" s="424"/>
    </row>
    <row r="28" spans="1:7" ht="21" customHeight="1">
      <c r="A28" s="363"/>
      <c r="B28" s="54"/>
      <c r="C28" s="217"/>
      <c r="D28" s="217"/>
      <c r="E28" s="422"/>
      <c r="F28" s="423"/>
      <c r="G28" s="424"/>
    </row>
    <row r="29" spans="1:7" ht="18.95" customHeight="1">
      <c r="A29" s="363"/>
      <c r="B29" s="54"/>
      <c r="C29" s="217"/>
      <c r="D29" s="217"/>
      <c r="E29" s="425"/>
      <c r="F29" s="425"/>
      <c r="G29" s="425"/>
    </row>
    <row r="30" spans="1:7" ht="18.95" customHeight="1">
      <c r="A30" s="363"/>
      <c r="B30" s="54"/>
      <c r="C30" s="217"/>
      <c r="D30" s="217"/>
      <c r="E30" s="425"/>
      <c r="F30" s="425"/>
      <c r="G30" s="425"/>
    </row>
    <row r="31" spans="1:7" ht="18.95" customHeight="1">
      <c r="A31" s="363"/>
      <c r="B31" s="54"/>
      <c r="C31" s="217"/>
      <c r="D31" s="217"/>
      <c r="E31" s="422"/>
      <c r="F31" s="423"/>
      <c r="G31" s="424"/>
    </row>
    <row r="32" spans="1:7" ht="18.95" customHeight="1">
      <c r="A32" s="363"/>
      <c r="B32" s="54"/>
      <c r="C32" s="217"/>
      <c r="D32" s="217"/>
      <c r="E32" s="422"/>
      <c r="F32" s="423"/>
      <c r="G32" s="424"/>
    </row>
    <row r="33" spans="1:7" ht="21.95" customHeight="1">
      <c r="A33" s="363"/>
      <c r="B33" s="54"/>
      <c r="C33" s="217"/>
      <c r="D33" s="217"/>
      <c r="E33" s="425"/>
      <c r="F33" s="425"/>
      <c r="G33" s="425"/>
    </row>
    <row r="34" spans="1:7" ht="26.1" customHeight="1">
      <c r="A34" s="342" t="s">
        <v>21</v>
      </c>
      <c r="B34" s="342"/>
      <c r="C34" s="342"/>
      <c r="D34" s="342"/>
      <c r="E34" s="342"/>
      <c r="F34" s="342"/>
      <c r="G34" s="342"/>
    </row>
    <row r="35" spans="1:7" ht="18.95" customHeight="1">
      <c r="A35" s="363" t="s">
        <v>14</v>
      </c>
      <c r="B35" s="444" t="s">
        <v>504</v>
      </c>
      <c r="C35" s="445"/>
      <c r="D35" s="363" t="s">
        <v>7</v>
      </c>
      <c r="E35" s="444" t="s">
        <v>556</v>
      </c>
      <c r="F35" s="450"/>
      <c r="G35" s="445"/>
    </row>
    <row r="36" spans="1:7" ht="18" customHeight="1">
      <c r="A36" s="363"/>
      <c r="B36" s="446" t="s">
        <v>505</v>
      </c>
      <c r="C36" s="447"/>
      <c r="D36" s="363"/>
      <c r="E36" s="526" t="s">
        <v>557</v>
      </c>
      <c r="F36" s="527"/>
      <c r="G36" s="528"/>
    </row>
    <row r="37" spans="1:7" ht="18" customHeight="1">
      <c r="A37" s="363"/>
      <c r="B37" s="446" t="s">
        <v>506</v>
      </c>
      <c r="C37" s="447"/>
      <c r="D37" s="363"/>
      <c r="E37" s="526" t="s">
        <v>558</v>
      </c>
      <c r="F37" s="527"/>
      <c r="G37" s="528"/>
    </row>
    <row r="38" spans="1:7" ht="18" customHeight="1">
      <c r="A38" s="363"/>
      <c r="B38" s="446"/>
      <c r="C38" s="447"/>
      <c r="D38" s="363"/>
      <c r="E38" s="436"/>
      <c r="F38" s="437"/>
      <c r="G38" s="438"/>
    </row>
    <row r="39" spans="1:7" ht="18" customHeight="1">
      <c r="A39" s="363"/>
      <c r="B39" s="446"/>
      <c r="C39" s="447"/>
      <c r="D39" s="363"/>
      <c r="E39" s="436"/>
      <c r="F39" s="437"/>
      <c r="G39" s="438"/>
    </row>
    <row r="40" spans="1:7" ht="18.95" customHeight="1">
      <c r="A40" s="363"/>
      <c r="B40" s="448"/>
      <c r="C40" s="449"/>
      <c r="D40" s="363"/>
      <c r="E40" s="439"/>
      <c r="F40" s="440"/>
      <c r="G40" s="441"/>
    </row>
    <row r="41" spans="1:7" ht="24" customHeight="1">
      <c r="A41" s="342" t="s">
        <v>18</v>
      </c>
      <c r="B41" s="369"/>
      <c r="C41" s="369"/>
      <c r="D41" s="369"/>
      <c r="E41" s="369"/>
      <c r="F41" s="369"/>
      <c r="G41" s="369"/>
    </row>
    <row r="42" spans="1:7" ht="20.100000000000001" customHeight="1">
      <c r="A42" s="323" t="s">
        <v>14</v>
      </c>
      <c r="B42" s="444"/>
      <c r="C42" s="445"/>
      <c r="D42" s="323" t="s">
        <v>7</v>
      </c>
      <c r="E42" s="430"/>
      <c r="F42" s="431"/>
      <c r="G42" s="432"/>
    </row>
    <row r="43" spans="1:7" ht="20.100000000000001" customHeight="1">
      <c r="A43" s="325"/>
      <c r="B43" s="439"/>
      <c r="C43" s="441"/>
      <c r="D43" s="325"/>
      <c r="E43" s="433"/>
      <c r="F43" s="434"/>
      <c r="G43" s="435"/>
    </row>
    <row r="44" spans="1:7" ht="27" customHeight="1">
      <c r="A44" s="342" t="s">
        <v>23</v>
      </c>
      <c r="B44" s="342"/>
      <c r="C44" s="342"/>
      <c r="D44" s="342"/>
      <c r="E44" s="342"/>
      <c r="F44" s="342"/>
      <c r="G44" s="342"/>
    </row>
    <row r="45" spans="1:7" ht="20.100000000000001" customHeight="1">
      <c r="A45" s="323" t="s">
        <v>14</v>
      </c>
      <c r="B45" s="444"/>
      <c r="C45" s="450"/>
      <c r="D45" s="445"/>
      <c r="E45" s="323" t="s">
        <v>7</v>
      </c>
      <c r="F45" s="444"/>
      <c r="G45" s="445"/>
    </row>
    <row r="46" spans="1:7" ht="20.100000000000001" customHeight="1">
      <c r="A46" s="324"/>
      <c r="B46" s="436"/>
      <c r="C46" s="437"/>
      <c r="D46" s="438"/>
      <c r="E46" s="324"/>
      <c r="F46" s="436"/>
      <c r="G46" s="438"/>
    </row>
    <row r="47" spans="1:7" ht="20.100000000000001" customHeight="1">
      <c r="A47" s="324"/>
      <c r="B47" s="436"/>
      <c r="C47" s="437"/>
      <c r="D47" s="438"/>
      <c r="E47" s="324"/>
      <c r="F47" s="436"/>
      <c r="G47" s="438"/>
    </row>
    <row r="48" spans="1:7" ht="20.100000000000001" customHeight="1">
      <c r="A48" s="324"/>
      <c r="B48" s="436"/>
      <c r="C48" s="437"/>
      <c r="D48" s="438"/>
      <c r="E48" s="324"/>
      <c r="F48" s="456"/>
      <c r="G48" s="513"/>
    </row>
    <row r="49" spans="1:7" ht="20.100000000000001" customHeight="1">
      <c r="A49" s="324"/>
      <c r="B49" s="436"/>
      <c r="C49" s="437"/>
      <c r="D49" s="438"/>
      <c r="E49" s="324"/>
      <c r="F49" s="456"/>
      <c r="G49" s="513"/>
    </row>
    <row r="50" spans="1:7" ht="20.100000000000001" customHeight="1">
      <c r="A50" s="325"/>
      <c r="B50" s="439"/>
      <c r="C50" s="440"/>
      <c r="D50" s="441"/>
      <c r="E50" s="325"/>
      <c r="F50" s="433"/>
      <c r="G50" s="435"/>
    </row>
    <row r="51" spans="1:7" ht="24" customHeight="1">
      <c r="A51" s="347" t="s">
        <v>35</v>
      </c>
      <c r="B51" s="348"/>
      <c r="C51" s="215" t="s">
        <v>36</v>
      </c>
      <c r="D51" s="26">
        <f>B53+E53</f>
        <v>0</v>
      </c>
      <c r="E51" s="2"/>
      <c r="F51" s="2"/>
      <c r="G51" s="2"/>
    </row>
    <row r="52" spans="1:7" ht="27" customHeight="1">
      <c r="A52" s="349" t="s">
        <v>14</v>
      </c>
      <c r="B52" s="21" t="s">
        <v>19</v>
      </c>
      <c r="C52" s="21" t="s">
        <v>20</v>
      </c>
      <c r="D52" s="351" t="s">
        <v>7</v>
      </c>
      <c r="E52" s="21" t="s">
        <v>19</v>
      </c>
      <c r="F52" s="353" t="s">
        <v>20</v>
      </c>
      <c r="G52" s="354"/>
    </row>
    <row r="53" spans="1:7" ht="15.95" customHeight="1">
      <c r="A53" s="350"/>
      <c r="B53" s="453"/>
      <c r="C53" s="453"/>
      <c r="D53" s="352"/>
      <c r="E53" s="453"/>
      <c r="F53" s="463"/>
      <c r="G53" s="464"/>
    </row>
    <row r="54" spans="1:7" ht="20.100000000000001" customHeight="1">
      <c r="A54" s="350"/>
      <c r="B54" s="454"/>
      <c r="C54" s="454"/>
      <c r="D54" s="352"/>
      <c r="E54" s="454"/>
      <c r="F54" s="465"/>
      <c r="G54" s="466"/>
    </row>
    <row r="55" spans="1:7" ht="18" customHeight="1">
      <c r="A55" s="451"/>
      <c r="B55" s="455"/>
      <c r="C55" s="455"/>
      <c r="D55" s="452"/>
      <c r="E55" s="455"/>
      <c r="F55" s="467"/>
      <c r="G55" s="468"/>
    </row>
    <row r="56" spans="1:7" ht="24" customHeight="1">
      <c r="A56" s="443" t="s">
        <v>24</v>
      </c>
      <c r="B56" s="443"/>
      <c r="C56" s="443"/>
      <c r="D56" s="443"/>
      <c r="E56" s="443"/>
      <c r="F56" s="443"/>
      <c r="G56" s="443"/>
    </row>
    <row r="57" spans="1:7" ht="54.95" customHeight="1">
      <c r="A57" s="344"/>
      <c r="B57" s="345"/>
      <c r="C57" s="345"/>
      <c r="D57" s="345"/>
      <c r="E57" s="345"/>
      <c r="F57" s="345"/>
      <c r="G57" s="346"/>
    </row>
    <row r="58" spans="1:7" ht="15.95" customHeight="1"/>
    <row r="59" spans="1:7" ht="15" customHeight="1"/>
    <row r="60" spans="1:7" ht="15" customHeight="1"/>
    <row r="61" spans="1:7" ht="15" customHeight="1">
      <c r="C61" s="218" t="s">
        <v>17</v>
      </c>
    </row>
    <row r="62" spans="1:7" ht="15" customHeight="1"/>
    <row r="63" spans="1:7" ht="15" customHeight="1"/>
    <row r="64" spans="1:7" ht="15" customHeight="1"/>
  </sheetData>
  <mergeCells count="80">
    <mergeCell ref="A56:G56"/>
    <mergeCell ref="A57:G57"/>
    <mergeCell ref="A52:A55"/>
    <mergeCell ref="D52:D55"/>
    <mergeCell ref="F52:G52"/>
    <mergeCell ref="B53:B55"/>
    <mergeCell ref="C53:C55"/>
    <mergeCell ref="E53:E55"/>
    <mergeCell ref="F53:G55"/>
    <mergeCell ref="A51:B51"/>
    <mergeCell ref="A44:G44"/>
    <mergeCell ref="A45:A50"/>
    <mergeCell ref="B45:D45"/>
    <mergeCell ref="E45:E50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A41:G41"/>
    <mergeCell ref="A42:A43"/>
    <mergeCell ref="B42:C42"/>
    <mergeCell ref="D42:D43"/>
    <mergeCell ref="E42:G43"/>
    <mergeCell ref="B43:C43"/>
    <mergeCell ref="B38:C38"/>
    <mergeCell ref="E38:G38"/>
    <mergeCell ref="B39:C39"/>
    <mergeCell ref="E39:G39"/>
    <mergeCell ref="B40:C40"/>
    <mergeCell ref="E40:G40"/>
    <mergeCell ref="E33:G33"/>
    <mergeCell ref="A34:G34"/>
    <mergeCell ref="A35:A40"/>
    <mergeCell ref="B35:C35"/>
    <mergeCell ref="D35:D40"/>
    <mergeCell ref="E35:G35"/>
    <mergeCell ref="B36:C36"/>
    <mergeCell ref="E36:G36"/>
    <mergeCell ref="B37:C37"/>
    <mergeCell ref="E37:G37"/>
    <mergeCell ref="A24:A3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15:G15"/>
    <mergeCell ref="A16:A23"/>
    <mergeCell ref="E16:G16"/>
    <mergeCell ref="E17:G17"/>
    <mergeCell ref="E18:G18"/>
    <mergeCell ref="E19:G19"/>
    <mergeCell ref="E20:G20"/>
    <mergeCell ref="E21:G21"/>
    <mergeCell ref="E22:G22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topLeftCell="A19" zoomScaleNormal="100" zoomScalePageLayoutView="150" workbookViewId="0">
      <selection activeCell="B6" sqref="B6:C6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31.77734375" style="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36" t="s">
        <v>26</v>
      </c>
      <c r="B2" s="386" t="s">
        <v>60</v>
      </c>
      <c r="C2" s="387"/>
      <c r="D2" s="14" t="s">
        <v>1</v>
      </c>
      <c r="E2" s="14" t="s">
        <v>48</v>
      </c>
      <c r="F2" s="14" t="s">
        <v>0</v>
      </c>
      <c r="G2" s="14"/>
    </row>
    <row r="3" spans="1:8" ht="24" customHeight="1">
      <c r="A3" s="341" t="s">
        <v>16</v>
      </c>
      <c r="B3" s="342"/>
      <c r="C3" s="343"/>
      <c r="D3" s="327" t="s">
        <v>17</v>
      </c>
      <c r="E3" s="36" t="s">
        <v>25</v>
      </c>
      <c r="F3" s="36" t="s">
        <v>28</v>
      </c>
      <c r="G3" s="36" t="s">
        <v>29</v>
      </c>
      <c r="H3" s="3"/>
    </row>
    <row r="4" spans="1:8" ht="18.95" customHeight="1">
      <c r="A4" s="36" t="s">
        <v>2</v>
      </c>
      <c r="B4" s="388">
        <v>881950</v>
      </c>
      <c r="C4" s="389"/>
      <c r="D4" s="330"/>
      <c r="E4" s="27" t="s">
        <v>30</v>
      </c>
      <c r="F4" s="28">
        <v>25</v>
      </c>
      <c r="G4" s="28" t="s">
        <v>77</v>
      </c>
    </row>
    <row r="5" spans="1:8" ht="23.1" customHeight="1">
      <c r="A5" s="36" t="s">
        <v>3</v>
      </c>
      <c r="B5" s="390">
        <f>B6-B4</f>
        <v>2299600</v>
      </c>
      <c r="C5" s="391"/>
      <c r="D5" s="330"/>
      <c r="E5" s="27" t="s">
        <v>31</v>
      </c>
      <c r="F5" s="28">
        <v>5</v>
      </c>
      <c r="G5" s="28" t="s">
        <v>50</v>
      </c>
    </row>
    <row r="6" spans="1:8" ht="21.95" customHeight="1">
      <c r="A6" s="36" t="s">
        <v>4</v>
      </c>
      <c r="B6" s="390">
        <v>3181550</v>
      </c>
      <c r="C6" s="391"/>
      <c r="D6" s="330"/>
      <c r="E6" s="27" t="s">
        <v>32</v>
      </c>
      <c r="F6" s="28">
        <v>5</v>
      </c>
      <c r="G6" s="28" t="s">
        <v>78</v>
      </c>
    </row>
    <row r="7" spans="1:8" ht="27.95" customHeight="1">
      <c r="A7" s="341" t="s">
        <v>15</v>
      </c>
      <c r="B7" s="342"/>
      <c r="C7" s="343"/>
      <c r="D7" s="38"/>
      <c r="E7" s="38"/>
      <c r="F7" s="38"/>
      <c r="G7" s="38"/>
    </row>
    <row r="8" spans="1:8" ht="17.100000000000001" customHeight="1">
      <c r="A8" s="392" t="s">
        <v>5</v>
      </c>
      <c r="B8" s="36" t="s">
        <v>33</v>
      </c>
      <c r="C8" s="36" t="s">
        <v>34</v>
      </c>
      <c r="D8" s="394" t="s">
        <v>6</v>
      </c>
      <c r="E8" s="36" t="s">
        <v>33</v>
      </c>
      <c r="F8" s="36" t="s">
        <v>34</v>
      </c>
      <c r="G8" s="40"/>
    </row>
    <row r="9" spans="1:8" ht="20.100000000000001" customHeight="1">
      <c r="A9" s="393"/>
      <c r="B9" s="48" t="s">
        <v>79</v>
      </c>
      <c r="C9" s="37">
        <v>7</v>
      </c>
      <c r="D9" s="395"/>
      <c r="E9" s="48" t="s">
        <v>82</v>
      </c>
      <c r="F9" s="37">
        <v>0</v>
      </c>
      <c r="G9" s="41"/>
    </row>
    <row r="10" spans="1:8" ht="18" customHeight="1">
      <c r="A10" s="393"/>
      <c r="B10" s="48" t="s">
        <v>80</v>
      </c>
      <c r="C10" s="37">
        <v>5</v>
      </c>
      <c r="D10" s="395"/>
      <c r="E10" s="48" t="s">
        <v>32</v>
      </c>
      <c r="F10" s="37">
        <v>0</v>
      </c>
      <c r="G10" s="41"/>
    </row>
    <row r="11" spans="1:8" ht="17.100000000000001" customHeight="1">
      <c r="A11" s="393"/>
      <c r="B11" s="30" t="s">
        <v>81</v>
      </c>
      <c r="C11" s="30">
        <v>4</v>
      </c>
      <c r="D11" s="395"/>
      <c r="E11" s="30" t="s">
        <v>83</v>
      </c>
      <c r="F11" s="30">
        <v>0</v>
      </c>
      <c r="G11" s="42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37"/>
      <c r="B13" s="36" t="s">
        <v>8</v>
      </c>
      <c r="C13" s="36" t="s">
        <v>11</v>
      </c>
      <c r="D13" s="36" t="s">
        <v>12</v>
      </c>
      <c r="E13" s="341" t="s">
        <v>13</v>
      </c>
      <c r="F13" s="342"/>
      <c r="G13" s="343"/>
    </row>
    <row r="14" spans="1:8" ht="17.100000000000001" customHeight="1">
      <c r="A14" s="323" t="s">
        <v>9</v>
      </c>
      <c r="B14" s="31">
        <v>0.52083333333333337</v>
      </c>
      <c r="C14" s="45" t="s">
        <v>61</v>
      </c>
      <c r="D14" s="37">
        <v>5</v>
      </c>
      <c r="E14" s="381" t="s">
        <v>80</v>
      </c>
      <c r="F14" s="382"/>
      <c r="G14" s="383"/>
    </row>
    <row r="15" spans="1:8" ht="17.100000000000001" customHeight="1">
      <c r="A15" s="324"/>
      <c r="B15" s="31">
        <v>0.45833333333333331</v>
      </c>
      <c r="C15" s="45" t="s">
        <v>62</v>
      </c>
      <c r="D15" s="37">
        <v>6</v>
      </c>
      <c r="E15" s="381"/>
      <c r="F15" s="382"/>
      <c r="G15" s="383"/>
    </row>
    <row r="16" spans="1:8" ht="17.100000000000001" customHeight="1">
      <c r="A16" s="324"/>
      <c r="B16" s="31">
        <v>0.52083333333333337</v>
      </c>
      <c r="C16" s="48" t="s">
        <v>84</v>
      </c>
      <c r="D16" s="37">
        <v>5</v>
      </c>
      <c r="E16" s="381"/>
      <c r="F16" s="382"/>
      <c r="G16" s="383"/>
    </row>
    <row r="17" spans="1:7" ht="17.100000000000001" customHeight="1">
      <c r="A17" s="324"/>
      <c r="B17" s="31">
        <v>0.5</v>
      </c>
      <c r="C17" s="45" t="s">
        <v>63</v>
      </c>
      <c r="D17" s="37">
        <v>4</v>
      </c>
      <c r="E17" s="381"/>
      <c r="F17" s="382"/>
      <c r="G17" s="383"/>
    </row>
    <row r="18" spans="1:7" ht="17.100000000000001" customHeight="1">
      <c r="A18" s="324"/>
      <c r="B18" s="31"/>
      <c r="C18" s="37"/>
      <c r="D18" s="37"/>
      <c r="E18" s="381"/>
      <c r="F18" s="382"/>
      <c r="G18" s="383"/>
    </row>
    <row r="19" spans="1:7" ht="18.95" customHeight="1">
      <c r="A19" s="324"/>
      <c r="B19" s="37"/>
      <c r="C19" s="37"/>
      <c r="D19" s="37"/>
      <c r="E19" s="381"/>
      <c r="F19" s="382"/>
      <c r="G19" s="383"/>
    </row>
    <row r="20" spans="1:7" ht="18.95" customHeight="1">
      <c r="A20" s="324"/>
      <c r="B20" s="37"/>
      <c r="C20" s="37"/>
      <c r="D20" s="37"/>
      <c r="E20" s="381"/>
      <c r="F20" s="382"/>
      <c r="G20" s="383"/>
    </row>
    <row r="21" spans="1:7" ht="18.95" customHeight="1">
      <c r="A21" s="324"/>
      <c r="B21" s="37"/>
      <c r="C21" s="37"/>
      <c r="D21" s="37"/>
      <c r="E21" s="381"/>
      <c r="F21" s="382"/>
      <c r="G21" s="383"/>
    </row>
    <row r="22" spans="1:7" ht="18.95" customHeight="1">
      <c r="A22" s="325"/>
      <c r="B22" s="37"/>
      <c r="C22" s="37"/>
      <c r="D22" s="37"/>
      <c r="E22" s="381"/>
      <c r="F22" s="382"/>
      <c r="G22" s="383"/>
    </row>
    <row r="23" spans="1:7" ht="20.100000000000001" customHeight="1">
      <c r="A23" s="363" t="s">
        <v>10</v>
      </c>
      <c r="B23" s="31">
        <v>0.29166666666666669</v>
      </c>
      <c r="C23" s="45" t="s">
        <v>64</v>
      </c>
      <c r="D23" s="37">
        <v>2</v>
      </c>
      <c r="E23" s="384"/>
      <c r="F23" s="384"/>
      <c r="G23" s="384"/>
    </row>
    <row r="24" spans="1:7" ht="20.100000000000001" customHeight="1">
      <c r="A24" s="363"/>
      <c r="B24" s="31">
        <v>0.29166666666666669</v>
      </c>
      <c r="C24" s="45" t="s">
        <v>65</v>
      </c>
      <c r="D24" s="37">
        <v>2</v>
      </c>
      <c r="E24" s="381"/>
      <c r="F24" s="382"/>
      <c r="G24" s="383"/>
    </row>
    <row r="25" spans="1:7" ht="20.100000000000001" customHeight="1">
      <c r="A25" s="363"/>
      <c r="B25" s="31">
        <v>0.29166666666666669</v>
      </c>
      <c r="C25" s="45" t="s">
        <v>66</v>
      </c>
      <c r="D25" s="37">
        <v>7</v>
      </c>
      <c r="E25" s="381" t="s">
        <v>86</v>
      </c>
      <c r="F25" s="382"/>
      <c r="G25" s="383"/>
    </row>
    <row r="26" spans="1:7" ht="20.100000000000001" customHeight="1">
      <c r="A26" s="363"/>
      <c r="B26" s="31">
        <v>0.29166666666666669</v>
      </c>
      <c r="C26" s="48" t="s">
        <v>85</v>
      </c>
      <c r="D26" s="37">
        <v>4</v>
      </c>
      <c r="E26" s="381" t="s">
        <v>87</v>
      </c>
      <c r="F26" s="382"/>
      <c r="G26" s="383"/>
    </row>
    <row r="27" spans="1:7" ht="20.100000000000001" customHeight="1">
      <c r="A27" s="363"/>
      <c r="B27" s="37"/>
      <c r="C27" s="37"/>
      <c r="D27" s="37"/>
      <c r="E27" s="381"/>
      <c r="F27" s="382"/>
      <c r="G27" s="383"/>
    </row>
    <row r="28" spans="1:7" ht="21" customHeight="1">
      <c r="A28" s="363"/>
      <c r="B28" s="37"/>
      <c r="C28" s="37"/>
      <c r="D28" s="37"/>
      <c r="E28" s="384"/>
      <c r="F28" s="384"/>
      <c r="G28" s="384"/>
    </row>
    <row r="29" spans="1:7" ht="18.95" customHeight="1">
      <c r="A29" s="363"/>
      <c r="B29" s="37"/>
      <c r="C29" s="37"/>
      <c r="D29" s="37"/>
      <c r="E29" s="384"/>
      <c r="F29" s="384"/>
      <c r="G29" s="384"/>
    </row>
    <row r="30" spans="1:7" ht="18.95" customHeight="1">
      <c r="A30" s="363"/>
      <c r="B30" s="37"/>
      <c r="C30" s="37"/>
      <c r="D30" s="37"/>
      <c r="E30" s="384"/>
      <c r="F30" s="384"/>
      <c r="G30" s="384"/>
    </row>
    <row r="31" spans="1:7" ht="21.95" customHeight="1">
      <c r="A31" s="363"/>
      <c r="B31" s="37"/>
      <c r="C31" s="37"/>
      <c r="D31" s="37"/>
      <c r="E31" s="384"/>
      <c r="F31" s="384"/>
      <c r="G31" s="384"/>
    </row>
    <row r="32" spans="1:7" ht="26.1" customHeight="1">
      <c r="A32" s="341" t="s">
        <v>21</v>
      </c>
      <c r="B32" s="342"/>
      <c r="C32" s="342"/>
      <c r="D32" s="342"/>
      <c r="E32" s="342"/>
      <c r="F32" s="342"/>
      <c r="G32" s="343"/>
    </row>
    <row r="33" spans="1:8" ht="18.95" customHeight="1">
      <c r="A33" s="363" t="s">
        <v>14</v>
      </c>
      <c r="B33" s="371" t="s">
        <v>67</v>
      </c>
      <c r="C33" s="414"/>
      <c r="D33" s="363" t="s">
        <v>7</v>
      </c>
      <c r="E33" s="371" t="s">
        <v>88</v>
      </c>
      <c r="F33" s="372"/>
      <c r="G33" s="373"/>
    </row>
    <row r="34" spans="1:8" ht="18" customHeight="1">
      <c r="A34" s="363"/>
      <c r="B34" s="401" t="s">
        <v>68</v>
      </c>
      <c r="C34" s="402"/>
      <c r="D34" s="363"/>
      <c r="E34" s="374"/>
      <c r="F34" s="375"/>
      <c r="G34" s="376"/>
    </row>
    <row r="35" spans="1:8" ht="18" customHeight="1">
      <c r="A35" s="363"/>
      <c r="B35" s="401" t="s">
        <v>69</v>
      </c>
      <c r="C35" s="402"/>
      <c r="D35" s="363"/>
      <c r="E35" s="329"/>
      <c r="F35" s="377"/>
      <c r="G35" s="378"/>
    </row>
    <row r="36" spans="1:8" ht="18" customHeight="1">
      <c r="A36" s="363"/>
      <c r="B36" s="401"/>
      <c r="C36" s="402"/>
      <c r="D36" s="363"/>
      <c r="E36" s="329"/>
      <c r="F36" s="377"/>
      <c r="G36" s="378"/>
    </row>
    <row r="37" spans="1:8" ht="18.95" customHeight="1">
      <c r="A37" s="363"/>
      <c r="B37" s="403"/>
      <c r="C37" s="404"/>
      <c r="D37" s="363"/>
      <c r="E37" s="332"/>
      <c r="F37" s="379"/>
      <c r="G37" s="380"/>
    </row>
    <row r="38" spans="1:8" ht="24" customHeight="1">
      <c r="A38" s="341" t="s">
        <v>18</v>
      </c>
      <c r="B38" s="369"/>
      <c r="C38" s="369"/>
      <c r="D38" s="369"/>
      <c r="E38" s="369"/>
      <c r="F38" s="369"/>
      <c r="G38" s="370"/>
    </row>
    <row r="39" spans="1:8" ht="22.5" customHeight="1">
      <c r="A39" s="323" t="s">
        <v>14</v>
      </c>
      <c r="B39" s="335"/>
      <c r="C39" s="328"/>
      <c r="D39" s="323" t="s">
        <v>7</v>
      </c>
      <c r="E39" s="335"/>
      <c r="F39" s="327"/>
      <c r="G39" s="328"/>
    </row>
    <row r="40" spans="1:8" ht="15.95" customHeight="1">
      <c r="A40" s="325"/>
      <c r="B40" s="332"/>
      <c r="C40" s="334"/>
      <c r="D40" s="325"/>
      <c r="E40" s="332"/>
      <c r="F40" s="333"/>
      <c r="G40" s="334"/>
    </row>
    <row r="41" spans="1:8" ht="27" customHeight="1">
      <c r="A41" s="341" t="s">
        <v>23</v>
      </c>
      <c r="B41" s="342"/>
      <c r="C41" s="342"/>
      <c r="D41" s="342"/>
      <c r="E41" s="342"/>
      <c r="F41" s="342"/>
      <c r="G41" s="343"/>
    </row>
    <row r="42" spans="1:8" ht="20.100000000000001" customHeight="1">
      <c r="A42" s="323" t="s">
        <v>14</v>
      </c>
      <c r="B42" s="405" t="s">
        <v>70</v>
      </c>
      <c r="C42" s="406"/>
      <c r="D42" s="407"/>
      <c r="E42" s="323" t="s">
        <v>7</v>
      </c>
      <c r="F42" s="335" t="s">
        <v>89</v>
      </c>
      <c r="G42" s="336"/>
    </row>
    <row r="43" spans="1:8" ht="20.100000000000001" customHeight="1">
      <c r="A43" s="324"/>
      <c r="B43" s="374" t="s">
        <v>71</v>
      </c>
      <c r="C43" s="408"/>
      <c r="D43" s="409"/>
      <c r="E43" s="324"/>
      <c r="F43" s="399" t="s">
        <v>90</v>
      </c>
      <c r="G43" s="400"/>
    </row>
    <row r="44" spans="1:8" ht="20.100000000000001" customHeight="1">
      <c r="A44" s="324"/>
      <c r="B44" s="374" t="s">
        <v>72</v>
      </c>
      <c r="C44" s="408"/>
      <c r="D44" s="409"/>
      <c r="E44" s="324"/>
      <c r="F44" s="337"/>
      <c r="G44" s="338"/>
    </row>
    <row r="45" spans="1:8" ht="20.100000000000001" customHeight="1">
      <c r="A45" s="324"/>
      <c r="B45" s="374" t="s">
        <v>73</v>
      </c>
      <c r="C45" s="408"/>
      <c r="D45" s="409"/>
      <c r="E45" s="324"/>
      <c r="F45" s="337"/>
      <c r="G45" s="338"/>
    </row>
    <row r="46" spans="1:8" ht="20.100000000000001" customHeight="1">
      <c r="A46" s="324"/>
      <c r="B46" s="374" t="s">
        <v>74</v>
      </c>
      <c r="C46" s="408"/>
      <c r="D46" s="409"/>
      <c r="E46" s="324"/>
      <c r="F46" s="337"/>
      <c r="G46" s="338"/>
    </row>
    <row r="47" spans="1:8" ht="20.100000000000001" customHeight="1">
      <c r="A47" s="324"/>
      <c r="B47" s="374" t="s">
        <v>75</v>
      </c>
      <c r="C47" s="408"/>
      <c r="D47" s="409"/>
      <c r="E47" s="324"/>
      <c r="F47" s="337"/>
      <c r="G47" s="338"/>
    </row>
    <row r="48" spans="1:8" ht="20.100000000000001" customHeight="1">
      <c r="A48" s="325"/>
      <c r="B48" s="410" t="s">
        <v>76</v>
      </c>
      <c r="C48" s="411"/>
      <c r="D48" s="412"/>
      <c r="E48" s="325"/>
      <c r="F48" s="339"/>
      <c r="G48" s="340"/>
      <c r="H48" s="39"/>
    </row>
    <row r="49" spans="1:7" ht="24" customHeight="1">
      <c r="A49" s="347" t="s">
        <v>35</v>
      </c>
      <c r="B49" s="348"/>
      <c r="C49" s="44" t="s">
        <v>36</v>
      </c>
      <c r="D49" s="43">
        <f>B51+E51</f>
        <v>31000</v>
      </c>
      <c r="E49" s="35"/>
      <c r="F49" s="35"/>
      <c r="G49" s="35"/>
    </row>
    <row r="50" spans="1:7" ht="27" customHeight="1">
      <c r="A50" s="349" t="s">
        <v>14</v>
      </c>
      <c r="B50" s="21" t="s">
        <v>19</v>
      </c>
      <c r="C50" s="21" t="s">
        <v>20</v>
      </c>
      <c r="D50" s="351" t="s">
        <v>7</v>
      </c>
      <c r="E50" s="21" t="s">
        <v>19</v>
      </c>
      <c r="F50" s="353" t="s">
        <v>20</v>
      </c>
      <c r="G50" s="354"/>
    </row>
    <row r="51" spans="1:7" ht="15.95" customHeight="1">
      <c r="A51" s="350"/>
      <c r="B51" s="46">
        <v>27000</v>
      </c>
      <c r="C51" s="46" t="s">
        <v>92</v>
      </c>
      <c r="D51" s="352"/>
      <c r="E51" s="46">
        <v>4000</v>
      </c>
      <c r="F51" s="357" t="s">
        <v>91</v>
      </c>
      <c r="G51" s="413"/>
    </row>
    <row r="52" spans="1:7" ht="20.100000000000001" customHeight="1">
      <c r="A52" s="350"/>
      <c r="B52" s="47"/>
      <c r="C52" s="47"/>
      <c r="D52" s="352"/>
      <c r="E52" s="47"/>
      <c r="F52" s="359"/>
      <c r="G52" s="396"/>
    </row>
    <row r="53" spans="1:7" ht="18" customHeight="1">
      <c r="A53" s="350"/>
      <c r="B53" s="47"/>
      <c r="C53" s="47"/>
      <c r="D53" s="352"/>
      <c r="E53" s="47"/>
      <c r="F53" s="397"/>
      <c r="G53" s="398"/>
    </row>
    <row r="54" spans="1:7" ht="24" customHeight="1">
      <c r="A54" s="347" t="s">
        <v>24</v>
      </c>
      <c r="B54" s="361"/>
      <c r="C54" s="361"/>
      <c r="D54" s="361"/>
      <c r="E54" s="361"/>
      <c r="F54" s="361"/>
      <c r="G54" s="362"/>
    </row>
    <row r="55" spans="1:7" ht="54.95" customHeight="1">
      <c r="A55" s="344"/>
      <c r="B55" s="345"/>
      <c r="C55" s="345"/>
      <c r="D55" s="345"/>
      <c r="E55" s="345"/>
      <c r="F55" s="345"/>
      <c r="G55" s="346"/>
    </row>
    <row r="56" spans="1:7" ht="15.95" customHeight="1"/>
    <row r="57" spans="1:7" ht="15" customHeight="1"/>
    <row r="58" spans="1:7" ht="15" customHeight="1"/>
    <row r="59" spans="1:7" ht="15" customHeight="1">
      <c r="C59" t="s">
        <v>17</v>
      </c>
    </row>
    <row r="60" spans="1:7" ht="15" customHeight="1"/>
    <row r="61" spans="1:7" ht="15" customHeight="1"/>
    <row r="62" spans="1:7" ht="15" customHeight="1"/>
  </sheetData>
  <mergeCells count="77">
    <mergeCell ref="B44:D44"/>
    <mergeCell ref="B45:D45"/>
    <mergeCell ref="A41:G41"/>
    <mergeCell ref="A33:A37"/>
    <mergeCell ref="D33:D37"/>
    <mergeCell ref="E33:G33"/>
    <mergeCell ref="E34:G34"/>
    <mergeCell ref="E35:G35"/>
    <mergeCell ref="E36:G36"/>
    <mergeCell ref="E37:G37"/>
    <mergeCell ref="A38:G38"/>
    <mergeCell ref="A39:A40"/>
    <mergeCell ref="D39:D40"/>
    <mergeCell ref="E39:G40"/>
    <mergeCell ref="B33:C33"/>
    <mergeCell ref="B34:C34"/>
    <mergeCell ref="A54:G54"/>
    <mergeCell ref="A55:G55"/>
    <mergeCell ref="A42:A48"/>
    <mergeCell ref="E42:E48"/>
    <mergeCell ref="A49:B49"/>
    <mergeCell ref="A50:A53"/>
    <mergeCell ref="D50:D53"/>
    <mergeCell ref="F50:G50"/>
    <mergeCell ref="B42:D42"/>
    <mergeCell ref="B43:D43"/>
    <mergeCell ref="F42:G42"/>
    <mergeCell ref="B46:D46"/>
    <mergeCell ref="B48:D48"/>
    <mergeCell ref="B47:D47"/>
    <mergeCell ref="F48:G48"/>
    <mergeCell ref="F51:G51"/>
    <mergeCell ref="B35:C35"/>
    <mergeCell ref="B36:C36"/>
    <mergeCell ref="B37:C37"/>
    <mergeCell ref="B39:C39"/>
    <mergeCell ref="B40:C40"/>
    <mergeCell ref="E27:G27"/>
    <mergeCell ref="E28:G28"/>
    <mergeCell ref="E29:G29"/>
    <mergeCell ref="E30:G30"/>
    <mergeCell ref="E31:G31"/>
    <mergeCell ref="A32:G32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A14:A22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  <mergeCell ref="F52:G52"/>
    <mergeCell ref="F53:G53"/>
    <mergeCell ref="F43:G43"/>
    <mergeCell ref="F44:G44"/>
    <mergeCell ref="F45:G45"/>
    <mergeCell ref="F46:G46"/>
    <mergeCell ref="F47:G47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opLeftCell="A10" zoomScaleNormal="100" zoomScalePageLayoutView="150" workbookViewId="0">
      <selection activeCell="B7" sqref="B7:C7"/>
    </sheetView>
  </sheetViews>
  <sheetFormatPr defaultColWidth="11.5546875" defaultRowHeight="17.25"/>
  <cols>
    <col min="1" max="1" width="11.5546875" style="223"/>
    <col min="2" max="2" width="17.109375" style="223" customWidth="1"/>
    <col min="3" max="3" width="13.109375" style="223" customWidth="1"/>
    <col min="4" max="4" width="8.44140625" style="223" customWidth="1"/>
    <col min="5" max="5" width="18.88671875" style="223" customWidth="1"/>
    <col min="6" max="6" width="13.109375" style="223" customWidth="1"/>
    <col min="7" max="7" width="26.6640625" style="4" customWidth="1"/>
    <col min="8" max="16384" width="11.5546875" style="223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20" t="s">
        <v>26</v>
      </c>
      <c r="B2" s="386" t="s">
        <v>568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20" t="s">
        <v>25</v>
      </c>
      <c r="F3" s="18" t="s">
        <v>28</v>
      </c>
      <c r="G3" s="220" t="s">
        <v>29</v>
      </c>
      <c r="H3" s="3"/>
    </row>
    <row r="4" spans="1:8" ht="18.95" customHeight="1">
      <c r="A4" s="220" t="s">
        <v>2</v>
      </c>
      <c r="B4" s="415">
        <v>450000</v>
      </c>
      <c r="C4" s="416"/>
      <c r="D4" s="330"/>
      <c r="E4" s="17" t="s">
        <v>30</v>
      </c>
      <c r="F4" s="6">
        <v>25</v>
      </c>
      <c r="G4" s="28" t="s">
        <v>179</v>
      </c>
    </row>
    <row r="5" spans="1:8" ht="23.1" customHeight="1">
      <c r="A5" s="220" t="s">
        <v>3</v>
      </c>
      <c r="B5" s="417">
        <f>B6-B4</f>
        <v>1248000</v>
      </c>
      <c r="C5" s="418"/>
      <c r="D5" s="330"/>
      <c r="E5" s="17" t="s">
        <v>31</v>
      </c>
      <c r="F5" s="6">
        <v>5</v>
      </c>
      <c r="G5" s="28" t="s">
        <v>240</v>
      </c>
    </row>
    <row r="6" spans="1:8" ht="21.95" customHeight="1">
      <c r="A6" s="220" t="s">
        <v>4</v>
      </c>
      <c r="B6" s="417">
        <v>1698000</v>
      </c>
      <c r="C6" s="418"/>
      <c r="D6" s="330"/>
      <c r="E6" s="17" t="s">
        <v>32</v>
      </c>
      <c r="F6" s="6">
        <v>5</v>
      </c>
      <c r="G6" s="28" t="s">
        <v>178</v>
      </c>
    </row>
    <row r="7" spans="1:8" s="232" customFormat="1" ht="21.95" customHeight="1">
      <c r="A7" s="225" t="s">
        <v>341</v>
      </c>
      <c r="B7" s="417">
        <f>53385650+B6</f>
        <v>55083650</v>
      </c>
      <c r="C7" s="418"/>
      <c r="D7" s="227"/>
      <c r="E7" s="131"/>
      <c r="F7" s="132"/>
      <c r="G7" s="133"/>
    </row>
    <row r="8" spans="1:8" s="232" customFormat="1" ht="21.95" customHeight="1">
      <c r="A8" s="225" t="s">
        <v>342</v>
      </c>
      <c r="B8" s="417">
        <v>86000000</v>
      </c>
      <c r="C8" s="418"/>
      <c r="D8" s="228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21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581</v>
      </c>
      <c r="C11" s="11">
        <v>4</v>
      </c>
      <c r="D11" s="395"/>
      <c r="E11" s="12"/>
      <c r="F11" s="222"/>
      <c r="G11" s="10"/>
    </row>
    <row r="12" spans="1:8" ht="18" customHeight="1">
      <c r="A12" s="393"/>
      <c r="B12" s="11" t="s">
        <v>582</v>
      </c>
      <c r="C12" s="11">
        <v>3</v>
      </c>
      <c r="D12" s="395"/>
      <c r="E12" s="12"/>
      <c r="F12" s="222"/>
      <c r="G12" s="10"/>
    </row>
    <row r="13" spans="1:8" ht="17.100000000000001" customHeight="1">
      <c r="A13" s="393"/>
      <c r="B13" s="22"/>
      <c r="C13" s="22"/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/>
      <c r="C16" s="224"/>
      <c r="D16" s="222"/>
      <c r="E16" s="422"/>
      <c r="F16" s="423"/>
      <c r="G16" s="424"/>
    </row>
    <row r="17" spans="1:7" ht="18.95" customHeight="1">
      <c r="A17" s="324"/>
      <c r="B17" s="54"/>
      <c r="C17" s="224"/>
      <c r="D17" s="222"/>
      <c r="E17" s="422"/>
      <c r="F17" s="423"/>
      <c r="G17" s="424"/>
    </row>
    <row r="18" spans="1:7" ht="18.95" customHeight="1">
      <c r="A18" s="324"/>
      <c r="B18" s="54"/>
      <c r="C18" s="224"/>
      <c r="D18" s="222"/>
      <c r="E18" s="422"/>
      <c r="F18" s="423"/>
      <c r="G18" s="424"/>
    </row>
    <row r="19" spans="1:7" ht="18.95" customHeight="1">
      <c r="A19" s="324"/>
      <c r="B19" s="222"/>
      <c r="C19" s="222"/>
      <c r="D19" s="222"/>
      <c r="E19" s="422"/>
      <c r="F19" s="423"/>
      <c r="G19" s="424"/>
    </row>
    <row r="20" spans="1:7" ht="18.95" customHeight="1">
      <c r="A20" s="325"/>
      <c r="B20" s="222"/>
      <c r="C20" s="222"/>
      <c r="D20" s="222"/>
      <c r="E20" s="422"/>
      <c r="F20" s="423"/>
      <c r="G20" s="424"/>
    </row>
    <row r="21" spans="1:7" ht="20.100000000000001" customHeight="1">
      <c r="A21" s="363" t="s">
        <v>10</v>
      </c>
      <c r="B21" s="54">
        <v>0.3125</v>
      </c>
      <c r="C21" s="224" t="s">
        <v>578</v>
      </c>
      <c r="D21" s="224">
        <v>3</v>
      </c>
      <c r="E21" s="425"/>
      <c r="F21" s="425"/>
      <c r="G21" s="425"/>
    </row>
    <row r="22" spans="1:7" ht="21" customHeight="1">
      <c r="A22" s="363"/>
      <c r="B22" s="54">
        <v>0.29166666666666669</v>
      </c>
      <c r="C22" s="224" t="s">
        <v>580</v>
      </c>
      <c r="D22" s="224">
        <v>6</v>
      </c>
      <c r="E22" s="425"/>
      <c r="F22" s="425"/>
      <c r="G22" s="425"/>
    </row>
    <row r="23" spans="1:7" ht="18.95" customHeight="1">
      <c r="A23" s="363"/>
      <c r="B23" s="54">
        <v>0.29166666666666669</v>
      </c>
      <c r="C23" s="224" t="s">
        <v>579</v>
      </c>
      <c r="D23" s="224">
        <v>4</v>
      </c>
      <c r="E23" s="425"/>
      <c r="F23" s="425"/>
      <c r="G23" s="425"/>
    </row>
    <row r="24" spans="1:7" ht="18.95" customHeight="1">
      <c r="A24" s="363"/>
      <c r="B24" s="222"/>
      <c r="C24" s="222"/>
      <c r="D24" s="222"/>
      <c r="E24" s="425"/>
      <c r="F24" s="425"/>
      <c r="G24" s="425"/>
    </row>
    <row r="25" spans="1:7" ht="21.95" customHeight="1">
      <c r="A25" s="363"/>
      <c r="B25" s="222"/>
      <c r="C25" s="222"/>
      <c r="D25" s="222"/>
      <c r="E25" s="425"/>
      <c r="F25" s="425"/>
      <c r="G25" s="425"/>
    </row>
    <row r="26" spans="1:7" ht="26.1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.95" customHeight="1">
      <c r="A27" s="363" t="s">
        <v>14</v>
      </c>
      <c r="B27" s="444"/>
      <c r="C27" s="445"/>
      <c r="D27" s="363" t="s">
        <v>7</v>
      </c>
      <c r="E27" s="326" t="s">
        <v>584</v>
      </c>
      <c r="F27" s="327"/>
      <c r="G27" s="328"/>
    </row>
    <row r="28" spans="1:7" ht="18" customHeight="1">
      <c r="A28" s="363"/>
      <c r="B28" s="446"/>
      <c r="C28" s="447"/>
      <c r="D28" s="363"/>
      <c r="E28" s="329"/>
      <c r="F28" s="330"/>
      <c r="G28" s="331"/>
    </row>
    <row r="29" spans="1:7" ht="18" customHeight="1">
      <c r="A29" s="363"/>
      <c r="B29" s="446"/>
      <c r="C29" s="447"/>
      <c r="D29" s="363"/>
      <c r="E29" s="329"/>
      <c r="F29" s="330"/>
      <c r="G29" s="331"/>
    </row>
    <row r="30" spans="1:7" ht="18" customHeight="1">
      <c r="A30" s="363"/>
      <c r="B30" s="446"/>
      <c r="C30" s="447"/>
      <c r="D30" s="363"/>
      <c r="E30" s="329"/>
      <c r="F30" s="330"/>
      <c r="G30" s="331"/>
    </row>
    <row r="31" spans="1:7" ht="18.95" customHeight="1">
      <c r="A31" s="363"/>
      <c r="B31" s="448"/>
      <c r="C31" s="449"/>
      <c r="D31" s="363"/>
      <c r="E31" s="332"/>
      <c r="F31" s="333"/>
      <c r="G31" s="334"/>
    </row>
    <row r="32" spans="1:7" ht="24" customHeight="1">
      <c r="A32" s="342" t="s">
        <v>18</v>
      </c>
      <c r="B32" s="369"/>
      <c r="C32" s="369"/>
      <c r="D32" s="369"/>
      <c r="E32" s="369"/>
      <c r="F32" s="369"/>
      <c r="G32" s="369"/>
    </row>
    <row r="33" spans="1:7" ht="20.100000000000001" customHeight="1">
      <c r="A33" s="323" t="s">
        <v>14</v>
      </c>
      <c r="B33" s="444"/>
      <c r="C33" s="445"/>
      <c r="D33" s="323" t="s">
        <v>7</v>
      </c>
      <c r="E33" s="430"/>
      <c r="F33" s="431"/>
      <c r="G33" s="432"/>
    </row>
    <row r="34" spans="1:7" ht="20.100000000000001" customHeight="1">
      <c r="A34" s="325"/>
      <c r="B34" s="439"/>
      <c r="C34" s="441"/>
      <c r="D34" s="325"/>
      <c r="E34" s="433"/>
      <c r="F34" s="434"/>
      <c r="G34" s="435"/>
    </row>
    <row r="35" spans="1:7" ht="27" customHeight="1">
      <c r="A35" s="342" t="s">
        <v>23</v>
      </c>
      <c r="B35" s="342"/>
      <c r="C35" s="342"/>
      <c r="D35" s="342"/>
      <c r="E35" s="342"/>
      <c r="F35" s="342"/>
      <c r="G35" s="342"/>
    </row>
    <row r="36" spans="1:7" ht="20.100000000000001" customHeight="1">
      <c r="A36" s="323" t="s">
        <v>14</v>
      </c>
      <c r="B36" s="444" t="s">
        <v>569</v>
      </c>
      <c r="C36" s="450"/>
      <c r="D36" s="445"/>
      <c r="E36" s="323" t="s">
        <v>7</v>
      </c>
      <c r="F36" s="529" t="s">
        <v>583</v>
      </c>
      <c r="G36" s="328"/>
    </row>
    <row r="37" spans="1:7" ht="20.100000000000001" customHeight="1">
      <c r="A37" s="324"/>
      <c r="B37" s="436" t="s">
        <v>570</v>
      </c>
      <c r="C37" s="437"/>
      <c r="D37" s="438"/>
      <c r="E37" s="324"/>
      <c r="F37" s="329"/>
      <c r="G37" s="331"/>
    </row>
    <row r="38" spans="1:7" ht="20.100000000000001" customHeight="1">
      <c r="A38" s="324"/>
      <c r="B38" s="436" t="s">
        <v>571</v>
      </c>
      <c r="C38" s="437"/>
      <c r="D38" s="438"/>
      <c r="E38" s="324"/>
      <c r="F38" s="329"/>
      <c r="G38" s="331"/>
    </row>
    <row r="39" spans="1:7" ht="20.100000000000001" customHeight="1">
      <c r="A39" s="324"/>
      <c r="B39" s="436" t="s">
        <v>572</v>
      </c>
      <c r="C39" s="437"/>
      <c r="D39" s="438"/>
      <c r="E39" s="324"/>
      <c r="F39" s="329"/>
      <c r="G39" s="331"/>
    </row>
    <row r="40" spans="1:7" ht="20.100000000000001" customHeight="1">
      <c r="A40" s="324"/>
      <c r="B40" s="436" t="s">
        <v>573</v>
      </c>
      <c r="C40" s="437"/>
      <c r="D40" s="438"/>
      <c r="E40" s="324"/>
      <c r="F40" s="329"/>
      <c r="G40" s="331"/>
    </row>
    <row r="41" spans="1:7" ht="20.100000000000001" customHeight="1">
      <c r="A41" s="324"/>
      <c r="B41" s="439" t="s">
        <v>574</v>
      </c>
      <c r="C41" s="440"/>
      <c r="D41" s="441"/>
      <c r="E41" s="324"/>
      <c r="F41" s="329"/>
      <c r="G41" s="331"/>
    </row>
    <row r="42" spans="1:7" ht="20.100000000000001" customHeight="1">
      <c r="A42" s="324"/>
      <c r="B42" s="430" t="s">
        <v>575</v>
      </c>
      <c r="C42" s="431"/>
      <c r="D42" s="432"/>
      <c r="E42" s="324"/>
      <c r="F42" s="329"/>
      <c r="G42" s="331"/>
    </row>
    <row r="43" spans="1:7" ht="20.100000000000001" customHeight="1">
      <c r="A43" s="324"/>
      <c r="B43" s="439" t="s">
        <v>576</v>
      </c>
      <c r="C43" s="440"/>
      <c r="D43" s="441"/>
      <c r="E43" s="324"/>
      <c r="F43" s="329"/>
      <c r="G43" s="331"/>
    </row>
    <row r="44" spans="1:7" ht="20.100000000000001" customHeight="1">
      <c r="A44" s="325"/>
      <c r="B44" s="439" t="s">
        <v>577</v>
      </c>
      <c r="C44" s="440"/>
      <c r="D44" s="441"/>
      <c r="E44" s="325"/>
      <c r="F44" s="332"/>
      <c r="G44" s="334"/>
    </row>
    <row r="45" spans="1:7" ht="24" customHeight="1">
      <c r="A45" s="347" t="s">
        <v>35</v>
      </c>
      <c r="B45" s="348"/>
      <c r="C45" s="219" t="s">
        <v>36</v>
      </c>
      <c r="D45" s="26">
        <f>B47+E47</f>
        <v>0</v>
      </c>
      <c r="E45" s="2"/>
      <c r="F45" s="2"/>
      <c r="G45" s="2"/>
    </row>
    <row r="46" spans="1:7" ht="27" customHeight="1">
      <c r="A46" s="349" t="s">
        <v>14</v>
      </c>
      <c r="B46" s="21" t="s">
        <v>19</v>
      </c>
      <c r="C46" s="21" t="s">
        <v>20</v>
      </c>
      <c r="D46" s="351" t="s">
        <v>7</v>
      </c>
      <c r="E46" s="21" t="s">
        <v>19</v>
      </c>
      <c r="F46" s="353" t="s">
        <v>20</v>
      </c>
      <c r="G46" s="354"/>
    </row>
    <row r="47" spans="1:7" ht="15.95" customHeight="1">
      <c r="A47" s="350"/>
      <c r="B47" s="453"/>
      <c r="C47" s="453"/>
      <c r="D47" s="352"/>
      <c r="E47" s="453"/>
      <c r="F47" s="463"/>
      <c r="G47" s="464"/>
    </row>
    <row r="48" spans="1:7" ht="20.100000000000001" customHeight="1">
      <c r="A48" s="350"/>
      <c r="B48" s="454"/>
      <c r="C48" s="454"/>
      <c r="D48" s="352"/>
      <c r="E48" s="454"/>
      <c r="F48" s="465"/>
      <c r="G48" s="466"/>
    </row>
    <row r="49" spans="1:7" ht="18" customHeight="1">
      <c r="A49" s="451"/>
      <c r="B49" s="455"/>
      <c r="C49" s="455"/>
      <c r="D49" s="452"/>
      <c r="E49" s="455"/>
      <c r="F49" s="467"/>
      <c r="G49" s="468"/>
    </row>
    <row r="50" spans="1:7" ht="24" customHeight="1">
      <c r="A50" s="443" t="s">
        <v>24</v>
      </c>
      <c r="B50" s="443"/>
      <c r="C50" s="443"/>
      <c r="D50" s="443"/>
      <c r="E50" s="443"/>
      <c r="F50" s="443"/>
      <c r="G50" s="443"/>
    </row>
    <row r="51" spans="1:7" ht="54.95" customHeight="1">
      <c r="A51" s="344"/>
      <c r="B51" s="345"/>
      <c r="C51" s="345"/>
      <c r="D51" s="345"/>
      <c r="E51" s="345"/>
      <c r="F51" s="345"/>
      <c r="G51" s="346"/>
    </row>
    <row r="52" spans="1:7" ht="15.95" customHeight="1"/>
    <row r="53" spans="1:7" ht="15" customHeight="1"/>
    <row r="54" spans="1:7" ht="15" customHeight="1"/>
    <row r="55" spans="1:7" ht="15" customHeight="1">
      <c r="C55" s="223" t="s">
        <v>17</v>
      </c>
    </row>
    <row r="56" spans="1:7" ht="15" customHeight="1"/>
    <row r="57" spans="1:7" ht="15" customHeight="1"/>
    <row r="58" spans="1:7" ht="15" customHeight="1"/>
  </sheetData>
  <mergeCells count="64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A35:G35"/>
    <mergeCell ref="A36:A44"/>
    <mergeCell ref="B36:D36"/>
    <mergeCell ref="E36:E44"/>
    <mergeCell ref="F36:G44"/>
    <mergeCell ref="B37:D37"/>
    <mergeCell ref="B38:D38"/>
    <mergeCell ref="B39:D39"/>
    <mergeCell ref="B40:D40"/>
    <mergeCell ref="B44:D44"/>
    <mergeCell ref="A50:G50"/>
    <mergeCell ref="A51:G51"/>
    <mergeCell ref="B41:D41"/>
    <mergeCell ref="B42:D42"/>
    <mergeCell ref="B43:D43"/>
    <mergeCell ref="A45:B45"/>
    <mergeCell ref="A46:A49"/>
    <mergeCell ref="D46:D49"/>
    <mergeCell ref="F46:G46"/>
    <mergeCell ref="B47:B49"/>
    <mergeCell ref="C47:C49"/>
    <mergeCell ref="E47:E49"/>
    <mergeCell ref="F47:G49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opLeftCell="A13" zoomScaleNormal="100" zoomScalePageLayoutView="150" workbookViewId="0">
      <selection activeCell="B7" sqref="B7:C7"/>
    </sheetView>
  </sheetViews>
  <sheetFormatPr defaultColWidth="11.5546875" defaultRowHeight="17.25"/>
  <cols>
    <col min="1" max="1" width="11.5546875" style="232"/>
    <col min="2" max="2" width="17.109375" style="232" customWidth="1"/>
    <col min="3" max="3" width="13.109375" style="232" customWidth="1"/>
    <col min="4" max="4" width="8.44140625" style="232" customWidth="1"/>
    <col min="5" max="5" width="18.88671875" style="232" customWidth="1"/>
    <col min="6" max="6" width="13.109375" style="232" customWidth="1"/>
    <col min="7" max="7" width="28.6640625" style="4" customWidth="1"/>
    <col min="8" max="16384" width="11.5546875" style="232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26" t="s">
        <v>26</v>
      </c>
      <c r="B2" s="386" t="s">
        <v>600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26" t="s">
        <v>25</v>
      </c>
      <c r="F3" s="18" t="s">
        <v>28</v>
      </c>
      <c r="G3" s="226" t="s">
        <v>29</v>
      </c>
      <c r="H3" s="3"/>
    </row>
    <row r="4" spans="1:8" ht="18.95" customHeight="1">
      <c r="A4" s="226" t="s">
        <v>2</v>
      </c>
      <c r="B4" s="415">
        <v>112000</v>
      </c>
      <c r="C4" s="416"/>
      <c r="D4" s="330"/>
      <c r="E4" s="17" t="s">
        <v>30</v>
      </c>
      <c r="F4" s="6">
        <v>25</v>
      </c>
      <c r="G4" s="28" t="s">
        <v>179</v>
      </c>
    </row>
    <row r="5" spans="1:8" ht="23.1" customHeight="1">
      <c r="A5" s="226" t="s">
        <v>3</v>
      </c>
      <c r="B5" s="417">
        <f>B6-B4</f>
        <v>420000</v>
      </c>
      <c r="C5" s="418"/>
      <c r="D5" s="330"/>
      <c r="E5" s="17" t="s">
        <v>31</v>
      </c>
      <c r="F5" s="6">
        <v>5</v>
      </c>
      <c r="G5" s="28" t="s">
        <v>240</v>
      </c>
    </row>
    <row r="6" spans="1:8" ht="21.95" customHeight="1">
      <c r="A6" s="226" t="s">
        <v>4</v>
      </c>
      <c r="B6" s="417">
        <v>532000</v>
      </c>
      <c r="C6" s="418"/>
      <c r="D6" s="330"/>
      <c r="E6" s="17" t="s">
        <v>32</v>
      </c>
      <c r="F6" s="6">
        <v>5</v>
      </c>
      <c r="G6" s="28" t="s">
        <v>178</v>
      </c>
    </row>
    <row r="7" spans="1:8" ht="21.95" customHeight="1">
      <c r="A7" s="225" t="s">
        <v>341</v>
      </c>
      <c r="B7" s="417">
        <f>55083650+B6</f>
        <v>55615650</v>
      </c>
      <c r="C7" s="418"/>
      <c r="D7" s="227"/>
      <c r="E7" s="131"/>
      <c r="F7" s="132"/>
      <c r="G7" s="133"/>
    </row>
    <row r="8" spans="1:8" ht="21.95" customHeight="1">
      <c r="A8" s="225" t="s">
        <v>342</v>
      </c>
      <c r="B8" s="417">
        <v>86000000</v>
      </c>
      <c r="C8" s="418"/>
      <c r="D8" s="228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30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238" t="s">
        <v>602</v>
      </c>
      <c r="C11" s="231">
        <v>2</v>
      </c>
      <c r="D11" s="395"/>
      <c r="E11" s="12"/>
      <c r="F11" s="231"/>
      <c r="G11" s="10"/>
    </row>
    <row r="12" spans="1:8" ht="18" customHeight="1">
      <c r="A12" s="393"/>
      <c r="B12" s="238" t="s">
        <v>603</v>
      </c>
      <c r="C12" s="231">
        <v>2</v>
      </c>
      <c r="D12" s="395"/>
      <c r="E12" s="12"/>
      <c r="F12" s="231"/>
      <c r="G12" s="10"/>
    </row>
    <row r="13" spans="1:8" ht="17.100000000000001" customHeight="1">
      <c r="A13" s="393"/>
      <c r="B13" s="238" t="s">
        <v>604</v>
      </c>
      <c r="C13" s="231">
        <v>2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0.45833333333333331</v>
      </c>
      <c r="C16" s="236" t="s">
        <v>592</v>
      </c>
      <c r="D16" s="231">
        <v>5</v>
      </c>
      <c r="E16" s="422"/>
      <c r="F16" s="423"/>
      <c r="G16" s="424"/>
    </row>
    <row r="17" spans="1:7" ht="18.95" customHeight="1">
      <c r="A17" s="324"/>
      <c r="B17" s="54"/>
      <c r="C17" s="231"/>
      <c r="D17" s="231"/>
      <c r="E17" s="422"/>
      <c r="F17" s="423"/>
      <c r="G17" s="424"/>
    </row>
    <row r="18" spans="1:7" ht="18.95" customHeight="1">
      <c r="A18" s="324"/>
      <c r="B18" s="54"/>
      <c r="C18" s="231"/>
      <c r="D18" s="231"/>
      <c r="E18" s="422"/>
      <c r="F18" s="423"/>
      <c r="G18" s="424"/>
    </row>
    <row r="19" spans="1:7" ht="18.95" customHeight="1">
      <c r="A19" s="324"/>
      <c r="B19" s="54"/>
      <c r="C19" s="231"/>
      <c r="D19" s="231"/>
      <c r="E19" s="422"/>
      <c r="F19" s="423"/>
      <c r="G19" s="424"/>
    </row>
    <row r="20" spans="1:7" ht="18.95" customHeight="1">
      <c r="A20" s="324"/>
      <c r="B20" s="54"/>
      <c r="C20" s="231"/>
      <c r="D20" s="231"/>
      <c r="E20" s="422"/>
      <c r="F20" s="423"/>
      <c r="G20" s="424"/>
    </row>
    <row r="21" spans="1:7" ht="18.95" customHeight="1">
      <c r="A21" s="324"/>
      <c r="B21" s="54"/>
      <c r="C21" s="231"/>
      <c r="D21" s="231"/>
      <c r="E21" s="422"/>
      <c r="F21" s="423"/>
      <c r="G21" s="424"/>
    </row>
    <row r="22" spans="1:7" ht="18.95" customHeight="1">
      <c r="A22" s="324"/>
      <c r="B22" s="54"/>
      <c r="C22" s="231"/>
      <c r="D22" s="231"/>
      <c r="E22" s="422"/>
      <c r="F22" s="423"/>
      <c r="G22" s="424"/>
    </row>
    <row r="23" spans="1:7" ht="18.95" customHeight="1">
      <c r="A23" s="325"/>
      <c r="B23" s="54"/>
      <c r="C23" s="231"/>
      <c r="D23" s="231"/>
      <c r="E23" s="422"/>
      <c r="F23" s="423"/>
      <c r="G23" s="424"/>
    </row>
    <row r="24" spans="1:7" ht="20.100000000000001" customHeight="1">
      <c r="A24" s="363" t="s">
        <v>10</v>
      </c>
      <c r="B24" s="54"/>
      <c r="C24" s="231"/>
      <c r="D24" s="231"/>
      <c r="E24" s="425"/>
      <c r="F24" s="425"/>
      <c r="G24" s="425"/>
    </row>
    <row r="25" spans="1:7" ht="21" customHeight="1">
      <c r="A25" s="363"/>
      <c r="B25" s="54"/>
      <c r="C25" s="231"/>
      <c r="D25" s="231"/>
      <c r="E25" s="425"/>
      <c r="F25" s="425"/>
      <c r="G25" s="425"/>
    </row>
    <row r="26" spans="1:7" ht="21" customHeight="1">
      <c r="A26" s="363"/>
      <c r="B26" s="54"/>
      <c r="C26" s="231"/>
      <c r="D26" s="231"/>
      <c r="E26" s="422"/>
      <c r="F26" s="423"/>
      <c r="G26" s="424"/>
    </row>
    <row r="27" spans="1:7" ht="21" customHeight="1">
      <c r="A27" s="363"/>
      <c r="B27" s="54"/>
      <c r="C27" s="231"/>
      <c r="D27" s="231"/>
      <c r="E27" s="422"/>
      <c r="F27" s="423"/>
      <c r="G27" s="424"/>
    </row>
    <row r="28" spans="1:7" ht="21" customHeight="1">
      <c r="A28" s="363"/>
      <c r="B28" s="54"/>
      <c r="C28" s="231"/>
      <c r="D28" s="231"/>
      <c r="E28" s="422"/>
      <c r="F28" s="423"/>
      <c r="G28" s="424"/>
    </row>
    <row r="29" spans="1:7" ht="18.95" customHeight="1">
      <c r="A29" s="363"/>
      <c r="B29" s="54"/>
      <c r="C29" s="231"/>
      <c r="D29" s="231"/>
      <c r="E29" s="425"/>
      <c r="F29" s="425"/>
      <c r="G29" s="425"/>
    </row>
    <row r="30" spans="1:7" ht="18.95" customHeight="1">
      <c r="A30" s="363"/>
      <c r="B30" s="54"/>
      <c r="C30" s="231"/>
      <c r="D30" s="231"/>
      <c r="E30" s="425"/>
      <c r="F30" s="425"/>
      <c r="G30" s="425"/>
    </row>
    <row r="31" spans="1:7" ht="18.95" customHeight="1">
      <c r="A31" s="363"/>
      <c r="B31" s="54"/>
      <c r="C31" s="231"/>
      <c r="D31" s="231"/>
      <c r="E31" s="422"/>
      <c r="F31" s="423"/>
      <c r="G31" s="424"/>
    </row>
    <row r="32" spans="1:7" ht="18.95" customHeight="1">
      <c r="A32" s="363"/>
      <c r="B32" s="54"/>
      <c r="C32" s="231"/>
      <c r="D32" s="231"/>
      <c r="E32" s="422"/>
      <c r="F32" s="423"/>
      <c r="G32" s="424"/>
    </row>
    <row r="33" spans="1:7" ht="21.95" customHeight="1">
      <c r="A33" s="363"/>
      <c r="B33" s="54"/>
      <c r="C33" s="231"/>
      <c r="D33" s="231"/>
      <c r="E33" s="425"/>
      <c r="F33" s="425"/>
      <c r="G33" s="425"/>
    </row>
    <row r="34" spans="1:7" ht="26.1" customHeight="1">
      <c r="A34" s="342" t="s">
        <v>21</v>
      </c>
      <c r="B34" s="342"/>
      <c r="C34" s="342"/>
      <c r="D34" s="342"/>
      <c r="E34" s="342"/>
      <c r="F34" s="342"/>
      <c r="G34" s="342"/>
    </row>
    <row r="35" spans="1:7" ht="18.95" customHeight="1">
      <c r="A35" s="363" t="s">
        <v>14</v>
      </c>
      <c r="B35" s="444" t="s">
        <v>593</v>
      </c>
      <c r="C35" s="445"/>
      <c r="D35" s="363" t="s">
        <v>7</v>
      </c>
      <c r="E35" s="444" t="s">
        <v>585</v>
      </c>
      <c r="F35" s="450"/>
      <c r="G35" s="445"/>
    </row>
    <row r="36" spans="1:7" ht="18" customHeight="1">
      <c r="A36" s="363"/>
      <c r="B36" s="446" t="s">
        <v>594</v>
      </c>
      <c r="C36" s="447"/>
      <c r="D36" s="363"/>
      <c r="E36" s="526" t="s">
        <v>586</v>
      </c>
      <c r="F36" s="527"/>
      <c r="G36" s="528"/>
    </row>
    <row r="37" spans="1:7" ht="18" customHeight="1">
      <c r="A37" s="363"/>
      <c r="B37" s="446" t="s">
        <v>594</v>
      </c>
      <c r="C37" s="447"/>
      <c r="D37" s="363"/>
      <c r="E37" s="526"/>
      <c r="F37" s="527"/>
      <c r="G37" s="528"/>
    </row>
    <row r="38" spans="1:7" ht="18" customHeight="1">
      <c r="A38" s="363"/>
      <c r="B38" s="446"/>
      <c r="C38" s="447"/>
      <c r="D38" s="363"/>
      <c r="E38" s="436"/>
      <c r="F38" s="437"/>
      <c r="G38" s="438"/>
    </row>
    <row r="39" spans="1:7" ht="18" customHeight="1">
      <c r="A39" s="363"/>
      <c r="B39" s="446"/>
      <c r="C39" s="447"/>
      <c r="D39" s="363"/>
      <c r="E39" s="436"/>
      <c r="F39" s="437"/>
      <c r="G39" s="438"/>
    </row>
    <row r="40" spans="1:7" ht="18.95" customHeight="1">
      <c r="A40" s="363"/>
      <c r="B40" s="448"/>
      <c r="C40" s="449"/>
      <c r="D40" s="363"/>
      <c r="E40" s="439"/>
      <c r="F40" s="440"/>
      <c r="G40" s="441"/>
    </row>
    <row r="41" spans="1:7" ht="24" customHeight="1">
      <c r="A41" s="342" t="s">
        <v>18</v>
      </c>
      <c r="B41" s="369"/>
      <c r="C41" s="369"/>
      <c r="D41" s="369"/>
      <c r="E41" s="369"/>
      <c r="F41" s="369"/>
      <c r="G41" s="369"/>
    </row>
    <row r="42" spans="1:7" ht="20.100000000000001" customHeight="1">
      <c r="A42" s="323" t="s">
        <v>14</v>
      </c>
      <c r="B42" s="444"/>
      <c r="C42" s="445"/>
      <c r="D42" s="323" t="s">
        <v>7</v>
      </c>
      <c r="E42" s="430"/>
      <c r="F42" s="431"/>
      <c r="G42" s="432"/>
    </row>
    <row r="43" spans="1:7" ht="20.100000000000001" customHeight="1">
      <c r="A43" s="325"/>
      <c r="B43" s="439"/>
      <c r="C43" s="441"/>
      <c r="D43" s="325"/>
      <c r="E43" s="433"/>
      <c r="F43" s="434"/>
      <c r="G43" s="435"/>
    </row>
    <row r="44" spans="1:7" ht="27" customHeight="1">
      <c r="A44" s="342" t="s">
        <v>23</v>
      </c>
      <c r="B44" s="342"/>
      <c r="C44" s="342"/>
      <c r="D44" s="342"/>
      <c r="E44" s="342"/>
      <c r="F44" s="342"/>
      <c r="G44" s="342"/>
    </row>
    <row r="45" spans="1:7" ht="20.100000000000001" customHeight="1">
      <c r="A45" s="323" t="s">
        <v>14</v>
      </c>
      <c r="B45" s="444" t="s">
        <v>595</v>
      </c>
      <c r="C45" s="450"/>
      <c r="D45" s="445"/>
      <c r="E45" s="323" t="s">
        <v>7</v>
      </c>
      <c r="F45" s="444" t="s">
        <v>588</v>
      </c>
      <c r="G45" s="445"/>
    </row>
    <row r="46" spans="1:7" ht="20.100000000000001" customHeight="1">
      <c r="A46" s="324"/>
      <c r="B46" s="436" t="s">
        <v>596</v>
      </c>
      <c r="C46" s="437"/>
      <c r="D46" s="438"/>
      <c r="E46" s="324"/>
      <c r="F46" s="436" t="s">
        <v>589</v>
      </c>
      <c r="G46" s="438"/>
    </row>
    <row r="47" spans="1:7" ht="20.100000000000001" customHeight="1">
      <c r="A47" s="324"/>
      <c r="B47" s="436" t="s">
        <v>597</v>
      </c>
      <c r="C47" s="437"/>
      <c r="D47" s="438"/>
      <c r="E47" s="324"/>
      <c r="F47" s="436" t="s">
        <v>590</v>
      </c>
      <c r="G47" s="438"/>
    </row>
    <row r="48" spans="1:7" ht="20.100000000000001" customHeight="1">
      <c r="A48" s="324"/>
      <c r="B48" s="436" t="s">
        <v>598</v>
      </c>
      <c r="C48" s="437"/>
      <c r="D48" s="438"/>
      <c r="E48" s="324"/>
      <c r="F48" s="456"/>
      <c r="G48" s="513"/>
    </row>
    <row r="49" spans="1:7" ht="20.100000000000001" customHeight="1">
      <c r="A49" s="324"/>
      <c r="B49" s="436" t="s">
        <v>599</v>
      </c>
      <c r="C49" s="437"/>
      <c r="D49" s="438"/>
      <c r="E49" s="324"/>
      <c r="F49" s="436" t="s">
        <v>591</v>
      </c>
      <c r="G49" s="438"/>
    </row>
    <row r="50" spans="1:7" ht="20.100000000000001" customHeight="1">
      <c r="A50" s="325"/>
      <c r="B50" s="439"/>
      <c r="C50" s="440"/>
      <c r="D50" s="441"/>
      <c r="E50" s="325"/>
      <c r="F50" s="433"/>
      <c r="G50" s="435"/>
    </row>
    <row r="51" spans="1:7" ht="24" customHeight="1">
      <c r="A51" s="347" t="s">
        <v>35</v>
      </c>
      <c r="B51" s="348"/>
      <c r="C51" s="229" t="s">
        <v>36</v>
      </c>
      <c r="D51" s="26">
        <f>B53+E53</f>
        <v>0</v>
      </c>
      <c r="E51" s="2"/>
      <c r="F51" s="2"/>
      <c r="G51" s="2"/>
    </row>
    <row r="52" spans="1:7" ht="27" customHeight="1">
      <c r="A52" s="349" t="s">
        <v>14</v>
      </c>
      <c r="B52" s="21" t="s">
        <v>19</v>
      </c>
      <c r="C52" s="21" t="s">
        <v>20</v>
      </c>
      <c r="D52" s="351" t="s">
        <v>7</v>
      </c>
      <c r="E52" s="21" t="s">
        <v>19</v>
      </c>
      <c r="F52" s="353" t="s">
        <v>20</v>
      </c>
      <c r="G52" s="354"/>
    </row>
    <row r="53" spans="1:7" ht="15.95" customHeight="1">
      <c r="A53" s="350"/>
      <c r="B53" s="453"/>
      <c r="C53" s="453"/>
      <c r="D53" s="352"/>
      <c r="E53" s="453"/>
      <c r="F53" s="463"/>
      <c r="G53" s="464"/>
    </row>
    <row r="54" spans="1:7" ht="20.100000000000001" customHeight="1">
      <c r="A54" s="350"/>
      <c r="B54" s="454"/>
      <c r="C54" s="454"/>
      <c r="D54" s="352"/>
      <c r="E54" s="454"/>
      <c r="F54" s="465"/>
      <c r="G54" s="466"/>
    </row>
    <row r="55" spans="1:7" ht="18" customHeight="1">
      <c r="A55" s="451"/>
      <c r="B55" s="455"/>
      <c r="C55" s="455"/>
      <c r="D55" s="452"/>
      <c r="E55" s="455"/>
      <c r="F55" s="467"/>
      <c r="G55" s="468"/>
    </row>
    <row r="56" spans="1:7" ht="24" customHeight="1">
      <c r="A56" s="443" t="s">
        <v>24</v>
      </c>
      <c r="B56" s="443"/>
      <c r="C56" s="443"/>
      <c r="D56" s="443"/>
      <c r="E56" s="443"/>
      <c r="F56" s="443"/>
      <c r="G56" s="443"/>
    </row>
    <row r="57" spans="1:7" ht="54.95" customHeight="1">
      <c r="A57" s="530" t="s">
        <v>587</v>
      </c>
      <c r="B57" s="531"/>
      <c r="C57" s="531"/>
      <c r="D57" s="531"/>
      <c r="E57" s="531"/>
      <c r="F57" s="531"/>
      <c r="G57" s="532"/>
    </row>
    <row r="58" spans="1:7" ht="15.95" customHeight="1"/>
    <row r="59" spans="1:7" ht="15" customHeight="1"/>
    <row r="60" spans="1:7" ht="15" customHeight="1"/>
    <row r="61" spans="1:7" ht="15" customHeight="1">
      <c r="C61" s="232" t="s">
        <v>17</v>
      </c>
    </row>
    <row r="62" spans="1:7" ht="15" customHeight="1"/>
    <row r="63" spans="1:7" ht="15" customHeight="1"/>
    <row r="64" spans="1:7" ht="15" customHeight="1"/>
  </sheetData>
  <mergeCells count="80">
    <mergeCell ref="A56:G56"/>
    <mergeCell ref="A57:G57"/>
    <mergeCell ref="A52:A55"/>
    <mergeCell ref="D52:D55"/>
    <mergeCell ref="F52:G52"/>
    <mergeCell ref="B53:B55"/>
    <mergeCell ref="C53:C55"/>
    <mergeCell ref="E53:E55"/>
    <mergeCell ref="F53:G55"/>
    <mergeCell ref="A51:B51"/>
    <mergeCell ref="A44:G44"/>
    <mergeCell ref="A45:A50"/>
    <mergeCell ref="B45:D45"/>
    <mergeCell ref="E45:E50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A41:G41"/>
    <mergeCell ref="A42:A43"/>
    <mergeCell ref="B42:C42"/>
    <mergeCell ref="D42:D43"/>
    <mergeCell ref="E42:G43"/>
    <mergeCell ref="B43:C43"/>
    <mergeCell ref="B38:C38"/>
    <mergeCell ref="E38:G38"/>
    <mergeCell ref="B39:C39"/>
    <mergeCell ref="E39:G39"/>
    <mergeCell ref="B40:C40"/>
    <mergeCell ref="E40:G40"/>
    <mergeCell ref="E33:G33"/>
    <mergeCell ref="A34:G34"/>
    <mergeCell ref="A35:A40"/>
    <mergeCell ref="B35:C35"/>
    <mergeCell ref="D35:D40"/>
    <mergeCell ref="E35:G35"/>
    <mergeCell ref="B36:C36"/>
    <mergeCell ref="E36:G36"/>
    <mergeCell ref="B37:C37"/>
    <mergeCell ref="E37:G37"/>
    <mergeCell ref="A24:A3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15:G15"/>
    <mergeCell ref="A16:A23"/>
    <mergeCell ref="E16:G16"/>
    <mergeCell ref="E17:G17"/>
    <mergeCell ref="E18:G18"/>
    <mergeCell ref="E19:G19"/>
    <mergeCell ref="E20:G20"/>
    <mergeCell ref="E21:G21"/>
    <mergeCell ref="E22:G22"/>
    <mergeCell ref="E23:G23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19" zoomScaleNormal="100" zoomScalePageLayoutView="150" workbookViewId="0">
      <selection activeCell="E29" sqref="E29:G29"/>
    </sheetView>
  </sheetViews>
  <sheetFormatPr defaultColWidth="11.5546875" defaultRowHeight="17.25"/>
  <cols>
    <col min="1" max="1" width="11.5546875" style="237"/>
    <col min="2" max="2" width="17.109375" style="237" customWidth="1"/>
    <col min="3" max="3" width="13.109375" style="237" customWidth="1"/>
    <col min="4" max="4" width="8.44140625" style="237" customWidth="1"/>
    <col min="5" max="5" width="18.88671875" style="237" customWidth="1"/>
    <col min="6" max="6" width="13.109375" style="237" customWidth="1"/>
    <col min="7" max="7" width="31.109375" style="4" customWidth="1"/>
    <col min="8" max="16384" width="11.5546875" style="237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34" t="s">
        <v>26</v>
      </c>
      <c r="B2" s="386" t="s">
        <v>601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34" t="s">
        <v>25</v>
      </c>
      <c r="F3" s="18" t="s">
        <v>28</v>
      </c>
      <c r="G3" s="234" t="s">
        <v>29</v>
      </c>
      <c r="H3" s="3"/>
    </row>
    <row r="4" spans="1:8" ht="18.95" customHeight="1">
      <c r="A4" s="234" t="s">
        <v>2</v>
      </c>
      <c r="B4" s="415">
        <v>761700</v>
      </c>
      <c r="C4" s="416"/>
      <c r="D4" s="330"/>
      <c r="E4" s="17" t="s">
        <v>30</v>
      </c>
      <c r="F4" s="6">
        <v>25</v>
      </c>
      <c r="G4" s="28" t="s">
        <v>623</v>
      </c>
    </row>
    <row r="5" spans="1:8" ht="23.1" customHeight="1">
      <c r="A5" s="234" t="s">
        <v>3</v>
      </c>
      <c r="B5" s="417">
        <f>B6-B4</f>
        <v>832400</v>
      </c>
      <c r="C5" s="418"/>
      <c r="D5" s="330"/>
      <c r="E5" s="17" t="s">
        <v>31</v>
      </c>
      <c r="F5" s="6">
        <v>5</v>
      </c>
      <c r="G5" s="28" t="s">
        <v>624</v>
      </c>
    </row>
    <row r="6" spans="1:8" ht="21.95" customHeight="1">
      <c r="A6" s="234" t="s">
        <v>4</v>
      </c>
      <c r="B6" s="417">
        <v>1594100</v>
      </c>
      <c r="C6" s="418"/>
      <c r="D6" s="330"/>
      <c r="E6" s="17" t="s">
        <v>32</v>
      </c>
      <c r="F6" s="6">
        <v>5</v>
      </c>
      <c r="G6" s="28" t="s">
        <v>625</v>
      </c>
    </row>
    <row r="7" spans="1:8" s="242" customFormat="1" ht="21.95" customHeight="1">
      <c r="A7" s="241" t="s">
        <v>341</v>
      </c>
      <c r="B7" s="417">
        <f>55615650+B6</f>
        <v>57209750</v>
      </c>
      <c r="C7" s="418"/>
      <c r="D7" s="240"/>
      <c r="E7" s="131"/>
      <c r="F7" s="132"/>
      <c r="G7" s="133"/>
    </row>
    <row r="8" spans="1:8" s="242" customFormat="1" ht="21.95" customHeight="1">
      <c r="A8" s="241" t="s">
        <v>342</v>
      </c>
      <c r="B8" s="417">
        <v>86000000</v>
      </c>
      <c r="C8" s="418"/>
      <c r="D8" s="239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35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250"/>
    </row>
    <row r="11" spans="1:8" ht="20.100000000000001" customHeight="1">
      <c r="A11" s="393"/>
      <c r="B11" s="11" t="s">
        <v>626</v>
      </c>
      <c r="C11" s="11">
        <v>8</v>
      </c>
      <c r="D11" s="395"/>
      <c r="E11" s="12"/>
      <c r="F11" s="236"/>
      <c r="G11" s="10"/>
    </row>
    <row r="12" spans="1:8" ht="18" customHeight="1">
      <c r="A12" s="393"/>
      <c r="B12" s="11" t="s">
        <v>627</v>
      </c>
      <c r="C12" s="11">
        <v>5</v>
      </c>
      <c r="D12" s="395"/>
      <c r="E12" s="12"/>
      <c r="F12" s="236"/>
      <c r="G12" s="10"/>
    </row>
    <row r="13" spans="1:8" ht="17.100000000000001" customHeight="1">
      <c r="A13" s="393"/>
      <c r="B13" s="22" t="s">
        <v>628</v>
      </c>
      <c r="C13" s="22">
        <v>3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0.52083333333333337</v>
      </c>
      <c r="C16" s="247" t="s">
        <v>609</v>
      </c>
      <c r="D16" s="236">
        <v>2</v>
      </c>
      <c r="E16" s="422"/>
      <c r="F16" s="423"/>
      <c r="G16" s="424"/>
    </row>
    <row r="17" spans="1:7" ht="18.95" customHeight="1">
      <c r="A17" s="324"/>
      <c r="B17" s="54">
        <v>4.1666666666666664E-2</v>
      </c>
      <c r="C17" s="247" t="s">
        <v>610</v>
      </c>
      <c r="D17" s="236">
        <v>8</v>
      </c>
      <c r="E17" s="422"/>
      <c r="F17" s="423"/>
      <c r="G17" s="424"/>
    </row>
    <row r="18" spans="1:7" ht="18.95" customHeight="1">
      <c r="A18" s="324"/>
      <c r="B18" s="236"/>
      <c r="C18" s="236"/>
      <c r="D18" s="236"/>
      <c r="E18" s="422"/>
      <c r="F18" s="423"/>
      <c r="G18" s="424"/>
    </row>
    <row r="19" spans="1:7" ht="18.95" customHeight="1">
      <c r="A19" s="324"/>
      <c r="B19" s="236"/>
      <c r="C19" s="236"/>
      <c r="D19" s="236"/>
      <c r="E19" s="422"/>
      <c r="F19" s="423"/>
      <c r="G19" s="424"/>
    </row>
    <row r="20" spans="1:7" ht="18.95" customHeight="1">
      <c r="A20" s="325"/>
      <c r="B20" s="236"/>
      <c r="C20" s="236"/>
      <c r="D20" s="236"/>
      <c r="E20" s="422"/>
      <c r="F20" s="423"/>
      <c r="G20" s="424"/>
    </row>
    <row r="21" spans="1:7" ht="20.100000000000001" customHeight="1">
      <c r="A21" s="363" t="s">
        <v>10</v>
      </c>
      <c r="B21" s="54">
        <v>0.20833333333333334</v>
      </c>
      <c r="C21" s="247" t="s">
        <v>611</v>
      </c>
      <c r="D21" s="236">
        <v>3</v>
      </c>
      <c r="E21" s="425"/>
      <c r="F21" s="425"/>
      <c r="G21" s="425"/>
    </row>
    <row r="22" spans="1:7" ht="21" customHeight="1">
      <c r="A22" s="363"/>
      <c r="B22" s="54">
        <v>0.3125</v>
      </c>
      <c r="C22" s="247" t="s">
        <v>612</v>
      </c>
      <c r="D22" s="236">
        <v>4</v>
      </c>
      <c r="E22" s="425"/>
      <c r="F22" s="425"/>
      <c r="G22" s="425"/>
    </row>
    <row r="23" spans="1:7" ht="18.95" customHeight="1">
      <c r="A23" s="363"/>
      <c r="B23" s="54">
        <v>0.3125</v>
      </c>
      <c r="C23" s="247" t="s">
        <v>613</v>
      </c>
      <c r="D23" s="236">
        <v>4</v>
      </c>
      <c r="E23" s="425" t="s">
        <v>614</v>
      </c>
      <c r="F23" s="425"/>
      <c r="G23" s="425"/>
    </row>
    <row r="24" spans="1:7" ht="18.95" customHeight="1">
      <c r="A24" s="363"/>
      <c r="B24" s="236"/>
      <c r="C24" s="236"/>
      <c r="D24" s="236"/>
      <c r="E24" s="425"/>
      <c r="F24" s="425"/>
      <c r="G24" s="425"/>
    </row>
    <row r="25" spans="1:7" ht="21.95" customHeight="1">
      <c r="A25" s="363"/>
      <c r="B25" s="236"/>
      <c r="C25" s="236"/>
      <c r="D25" s="236"/>
      <c r="E25" s="425"/>
      <c r="F25" s="425"/>
      <c r="G25" s="425"/>
    </row>
    <row r="26" spans="1:7" ht="26.1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.95" customHeight="1">
      <c r="A27" s="363" t="s">
        <v>14</v>
      </c>
      <c r="B27" s="444" t="s">
        <v>605</v>
      </c>
      <c r="C27" s="445"/>
      <c r="D27" s="363" t="s">
        <v>7</v>
      </c>
      <c r="E27" s="444" t="s">
        <v>606</v>
      </c>
      <c r="F27" s="450"/>
      <c r="G27" s="445"/>
    </row>
    <row r="28" spans="1:7" ht="18" customHeight="1">
      <c r="A28" s="363"/>
      <c r="B28" s="446"/>
      <c r="C28" s="447"/>
      <c r="D28" s="363"/>
      <c r="E28" s="436" t="s">
        <v>607</v>
      </c>
      <c r="F28" s="437"/>
      <c r="G28" s="438"/>
    </row>
    <row r="29" spans="1:7" ht="18" customHeight="1">
      <c r="A29" s="363"/>
      <c r="B29" s="446"/>
      <c r="C29" s="447"/>
      <c r="D29" s="363"/>
      <c r="E29" s="436" t="s">
        <v>608</v>
      </c>
      <c r="F29" s="437"/>
      <c r="G29" s="438"/>
    </row>
    <row r="30" spans="1:7" ht="18" customHeight="1">
      <c r="A30" s="363"/>
      <c r="B30" s="446"/>
      <c r="C30" s="447"/>
      <c r="D30" s="363"/>
      <c r="E30" s="436" t="s">
        <v>629</v>
      </c>
      <c r="F30" s="437"/>
      <c r="G30" s="438"/>
    </row>
    <row r="31" spans="1:7" ht="18.95" customHeight="1">
      <c r="A31" s="363"/>
      <c r="B31" s="448"/>
      <c r="C31" s="449"/>
      <c r="D31" s="363"/>
      <c r="E31" s="439"/>
      <c r="F31" s="440"/>
      <c r="G31" s="441"/>
    </row>
    <row r="32" spans="1:7" ht="24" customHeight="1">
      <c r="A32" s="342" t="s">
        <v>18</v>
      </c>
      <c r="B32" s="369"/>
      <c r="C32" s="369"/>
      <c r="D32" s="369"/>
      <c r="E32" s="369"/>
      <c r="F32" s="369"/>
      <c r="G32" s="369"/>
    </row>
    <row r="33" spans="1:7" ht="20.100000000000001" customHeight="1">
      <c r="A33" s="323" t="s">
        <v>14</v>
      </c>
      <c r="B33" s="444"/>
      <c r="C33" s="445"/>
      <c r="D33" s="323" t="s">
        <v>7</v>
      </c>
      <c r="E33" s="430"/>
      <c r="F33" s="431"/>
      <c r="G33" s="432"/>
    </row>
    <row r="34" spans="1:7" ht="20.100000000000001" customHeight="1">
      <c r="A34" s="325"/>
      <c r="B34" s="439"/>
      <c r="C34" s="441"/>
      <c r="D34" s="325"/>
      <c r="E34" s="433"/>
      <c r="F34" s="434"/>
      <c r="G34" s="435"/>
    </row>
    <row r="35" spans="1:7" ht="27" customHeight="1">
      <c r="A35" s="342" t="s">
        <v>23</v>
      </c>
      <c r="B35" s="342"/>
      <c r="C35" s="342"/>
      <c r="D35" s="342"/>
      <c r="E35" s="342"/>
      <c r="F35" s="342"/>
      <c r="G35" s="342"/>
    </row>
    <row r="36" spans="1:7" ht="20.100000000000001" customHeight="1">
      <c r="A36" s="323" t="s">
        <v>14</v>
      </c>
      <c r="B36" s="444" t="s">
        <v>615</v>
      </c>
      <c r="C36" s="450"/>
      <c r="D36" s="445"/>
      <c r="E36" s="323" t="s">
        <v>7</v>
      </c>
      <c r="F36" s="430"/>
      <c r="G36" s="432"/>
    </row>
    <row r="37" spans="1:7" ht="20.100000000000001" customHeight="1">
      <c r="A37" s="324"/>
      <c r="B37" s="436" t="s">
        <v>616</v>
      </c>
      <c r="C37" s="437"/>
      <c r="D37" s="438"/>
      <c r="E37" s="324"/>
      <c r="F37" s="456"/>
      <c r="G37" s="513"/>
    </row>
    <row r="38" spans="1:7" ht="20.100000000000001" customHeight="1">
      <c r="A38" s="324"/>
      <c r="B38" s="436" t="s">
        <v>617</v>
      </c>
      <c r="C38" s="437"/>
      <c r="D38" s="438"/>
      <c r="E38" s="324"/>
      <c r="F38" s="456"/>
      <c r="G38" s="513"/>
    </row>
    <row r="39" spans="1:7" ht="20.100000000000001" customHeight="1">
      <c r="A39" s="324"/>
      <c r="B39" s="436" t="s">
        <v>618</v>
      </c>
      <c r="C39" s="437"/>
      <c r="D39" s="438"/>
      <c r="E39" s="324"/>
      <c r="F39" s="456"/>
      <c r="G39" s="513"/>
    </row>
    <row r="40" spans="1:7" ht="20.100000000000001" customHeight="1">
      <c r="A40" s="324"/>
      <c r="B40" s="436" t="s">
        <v>619</v>
      </c>
      <c r="C40" s="437"/>
      <c r="D40" s="438"/>
      <c r="E40" s="324"/>
      <c r="F40" s="456"/>
      <c r="G40" s="513"/>
    </row>
    <row r="41" spans="1:7" s="248" customFormat="1" ht="20.100000000000001" customHeight="1">
      <c r="A41" s="324"/>
      <c r="B41" s="244" t="s">
        <v>620</v>
      </c>
      <c r="C41" s="245"/>
      <c r="D41" s="246"/>
      <c r="E41" s="324"/>
      <c r="F41" s="243"/>
      <c r="G41" s="249"/>
    </row>
    <row r="42" spans="1:7" s="248" customFormat="1" ht="20.100000000000001" customHeight="1">
      <c r="A42" s="324"/>
      <c r="B42" s="244" t="s">
        <v>621</v>
      </c>
      <c r="C42" s="245"/>
      <c r="D42" s="246"/>
      <c r="E42" s="324"/>
      <c r="F42" s="243"/>
      <c r="G42" s="249"/>
    </row>
    <row r="43" spans="1:7" ht="20.100000000000001" customHeight="1">
      <c r="A43" s="325"/>
      <c r="B43" s="439" t="s">
        <v>622</v>
      </c>
      <c r="C43" s="440"/>
      <c r="D43" s="441"/>
      <c r="E43" s="325"/>
      <c r="F43" s="433"/>
      <c r="G43" s="435"/>
    </row>
    <row r="44" spans="1:7" ht="24" customHeight="1">
      <c r="A44" s="347" t="s">
        <v>35</v>
      </c>
      <c r="B44" s="348"/>
      <c r="C44" s="233" t="s">
        <v>36</v>
      </c>
      <c r="D44" s="26">
        <f>B46+E46</f>
        <v>0</v>
      </c>
      <c r="E44" s="2"/>
      <c r="F44" s="2"/>
      <c r="G44" s="2"/>
    </row>
    <row r="45" spans="1:7" ht="27" customHeight="1">
      <c r="A45" s="349" t="s">
        <v>14</v>
      </c>
      <c r="B45" s="21" t="s">
        <v>19</v>
      </c>
      <c r="C45" s="21" t="s">
        <v>20</v>
      </c>
      <c r="D45" s="351" t="s">
        <v>7</v>
      </c>
      <c r="E45" s="21" t="s">
        <v>19</v>
      </c>
      <c r="F45" s="353" t="s">
        <v>20</v>
      </c>
      <c r="G45" s="354"/>
    </row>
    <row r="46" spans="1:7" ht="15.95" customHeight="1">
      <c r="A46" s="350"/>
      <c r="B46" s="453"/>
      <c r="C46" s="453"/>
      <c r="D46" s="352"/>
      <c r="E46" s="453"/>
      <c r="F46" s="463"/>
      <c r="G46" s="464"/>
    </row>
    <row r="47" spans="1:7" ht="20.100000000000001" customHeight="1">
      <c r="A47" s="350"/>
      <c r="B47" s="454"/>
      <c r="C47" s="454"/>
      <c r="D47" s="352"/>
      <c r="E47" s="454"/>
      <c r="F47" s="465"/>
      <c r="G47" s="466"/>
    </row>
    <row r="48" spans="1:7" ht="18" customHeight="1">
      <c r="A48" s="451"/>
      <c r="B48" s="455"/>
      <c r="C48" s="455"/>
      <c r="D48" s="452"/>
      <c r="E48" s="455"/>
      <c r="F48" s="467"/>
      <c r="G48" s="468"/>
    </row>
    <row r="49" spans="1:7" ht="24" customHeight="1">
      <c r="A49" s="443" t="s">
        <v>24</v>
      </c>
      <c r="B49" s="443"/>
      <c r="C49" s="443"/>
      <c r="D49" s="443"/>
      <c r="E49" s="443"/>
      <c r="F49" s="443"/>
      <c r="G49" s="443"/>
    </row>
    <row r="50" spans="1:7" ht="54.95" customHeight="1">
      <c r="A50" s="344"/>
      <c r="B50" s="345"/>
      <c r="C50" s="345"/>
      <c r="D50" s="345"/>
      <c r="E50" s="345"/>
      <c r="F50" s="345"/>
      <c r="G50" s="346"/>
    </row>
    <row r="51" spans="1:7" ht="15.95" customHeight="1"/>
    <row r="52" spans="1:7" ht="15" customHeight="1"/>
    <row r="53" spans="1:7" ht="15" customHeight="1"/>
    <row r="54" spans="1:7" ht="15" customHeight="1">
      <c r="C54" s="237" t="s">
        <v>17</v>
      </c>
    </row>
    <row r="55" spans="1:7" ht="15" customHeight="1"/>
    <row r="56" spans="1:7" ht="15" customHeight="1"/>
    <row r="57" spans="1:7" ht="15" customHeight="1"/>
  </sheetData>
  <mergeCells count="70"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A16:A20"/>
    <mergeCell ref="E16:G16"/>
    <mergeCell ref="E17:G17"/>
    <mergeCell ref="E18:G18"/>
    <mergeCell ref="E19:G19"/>
    <mergeCell ref="A21:A25"/>
    <mergeCell ref="E21:G21"/>
    <mergeCell ref="E22:G22"/>
    <mergeCell ref="E23:G23"/>
    <mergeCell ref="E24:G24"/>
    <mergeCell ref="E25:G25"/>
    <mergeCell ref="A32:G32"/>
    <mergeCell ref="A33:A34"/>
    <mergeCell ref="B33:C33"/>
    <mergeCell ref="D33:D34"/>
    <mergeCell ref="E33:G34"/>
    <mergeCell ref="B34:C34"/>
    <mergeCell ref="A35:G35"/>
    <mergeCell ref="A36:A43"/>
    <mergeCell ref="B36:D36"/>
    <mergeCell ref="E36:E43"/>
    <mergeCell ref="B37:D37"/>
    <mergeCell ref="B38:D38"/>
    <mergeCell ref="B39:D39"/>
    <mergeCell ref="B40:D40"/>
    <mergeCell ref="B43:D43"/>
    <mergeCell ref="F36:G36"/>
    <mergeCell ref="F37:G37"/>
    <mergeCell ref="F38:G38"/>
    <mergeCell ref="F39:G39"/>
    <mergeCell ref="F40:G40"/>
    <mergeCell ref="F43:G43"/>
    <mergeCell ref="A49:G49"/>
    <mergeCell ref="A50:G50"/>
    <mergeCell ref="A44:B44"/>
    <mergeCell ref="A45:A48"/>
    <mergeCell ref="D45:D48"/>
    <mergeCell ref="F45:G45"/>
    <mergeCell ref="B46:B48"/>
    <mergeCell ref="C46:C48"/>
    <mergeCell ref="E46:E48"/>
    <mergeCell ref="F46:G48"/>
    <mergeCell ref="B7:C7"/>
    <mergeCell ref="B8:C8"/>
    <mergeCell ref="E27:G27"/>
    <mergeCell ref="E28:G28"/>
    <mergeCell ref="E29:G29"/>
    <mergeCell ref="A26:G26"/>
    <mergeCell ref="A27:A31"/>
    <mergeCell ref="B27:C27"/>
    <mergeCell ref="D27:D31"/>
    <mergeCell ref="B28:C28"/>
    <mergeCell ref="B29:C29"/>
    <mergeCell ref="B30:C30"/>
    <mergeCell ref="B31:C31"/>
    <mergeCell ref="E30:G30"/>
    <mergeCell ref="E31:G31"/>
    <mergeCell ref="E20:G20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zoomScalePageLayoutView="150" workbookViewId="0">
      <selection activeCell="B6" sqref="B6:C6"/>
    </sheetView>
  </sheetViews>
  <sheetFormatPr defaultColWidth="11.5546875" defaultRowHeight="17.25"/>
  <cols>
    <col min="1" max="1" width="11.5546875" style="263"/>
    <col min="2" max="2" width="17.109375" style="263" customWidth="1"/>
    <col min="3" max="3" width="13.109375" style="263" customWidth="1"/>
    <col min="4" max="4" width="8.44140625" style="263" customWidth="1"/>
    <col min="5" max="5" width="18.88671875" style="263" customWidth="1"/>
    <col min="6" max="6" width="13.109375" style="263" customWidth="1"/>
    <col min="7" max="7" width="33.109375" style="4" customWidth="1"/>
    <col min="8" max="16384" width="11.5546875" style="263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52" t="s">
        <v>26</v>
      </c>
      <c r="B2" s="386" t="s">
        <v>637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52" t="s">
        <v>25</v>
      </c>
      <c r="F3" s="18" t="s">
        <v>28</v>
      </c>
      <c r="G3" s="252" t="s">
        <v>29</v>
      </c>
      <c r="H3" s="3"/>
    </row>
    <row r="4" spans="1:8" ht="18.95" customHeight="1">
      <c r="A4" s="252" t="s">
        <v>2</v>
      </c>
      <c r="B4" s="415">
        <v>1550000</v>
      </c>
      <c r="C4" s="416"/>
      <c r="D4" s="330"/>
      <c r="E4" s="17" t="s">
        <v>30</v>
      </c>
      <c r="F4" s="6">
        <v>25</v>
      </c>
      <c r="G4" s="28" t="s">
        <v>623</v>
      </c>
    </row>
    <row r="5" spans="1:8" ht="23.1" customHeight="1">
      <c r="A5" s="252" t="s">
        <v>3</v>
      </c>
      <c r="B5" s="417">
        <f>B6-B4</f>
        <v>621300</v>
      </c>
      <c r="C5" s="418"/>
      <c r="D5" s="330"/>
      <c r="E5" s="17" t="s">
        <v>31</v>
      </c>
      <c r="F5" s="6">
        <v>5</v>
      </c>
      <c r="G5" s="28" t="s">
        <v>624</v>
      </c>
    </row>
    <row r="6" spans="1:8" ht="21.95" customHeight="1">
      <c r="A6" s="252" t="s">
        <v>4</v>
      </c>
      <c r="B6" s="417">
        <v>2171300</v>
      </c>
      <c r="C6" s="418"/>
      <c r="D6" s="330"/>
      <c r="E6" s="17" t="s">
        <v>32</v>
      </c>
      <c r="F6" s="6">
        <v>5</v>
      </c>
      <c r="G6" s="28" t="s">
        <v>420</v>
      </c>
    </row>
    <row r="7" spans="1:8" ht="21.95" customHeight="1">
      <c r="A7" s="251" t="s">
        <v>341</v>
      </c>
      <c r="B7" s="417">
        <f>57209750+B6</f>
        <v>59381050</v>
      </c>
      <c r="C7" s="418"/>
      <c r="D7" s="253"/>
      <c r="E7" s="131"/>
      <c r="F7" s="132"/>
      <c r="G7" s="133"/>
    </row>
    <row r="8" spans="1:8" ht="21.95" customHeight="1">
      <c r="A8" s="251" t="s">
        <v>342</v>
      </c>
      <c r="B8" s="417">
        <v>86000000</v>
      </c>
      <c r="C8" s="418"/>
      <c r="D8" s="254"/>
      <c r="E8" s="172"/>
      <c r="F8" s="173"/>
      <c r="G8" s="174"/>
    </row>
    <row r="9" spans="1:8" ht="27.95" customHeight="1">
      <c r="A9" s="341" t="s">
        <v>15</v>
      </c>
      <c r="B9" s="342"/>
      <c r="C9" s="343"/>
      <c r="D9" s="256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250"/>
    </row>
    <row r="11" spans="1:8" ht="20.100000000000001" customHeight="1">
      <c r="A11" s="393"/>
      <c r="B11" s="267" t="s">
        <v>656</v>
      </c>
      <c r="C11" s="267">
        <v>10</v>
      </c>
      <c r="D11" s="395"/>
      <c r="E11" s="12"/>
      <c r="F11" s="262"/>
      <c r="G11" s="10"/>
    </row>
    <row r="12" spans="1:8" ht="18" customHeight="1">
      <c r="A12" s="393"/>
      <c r="B12" s="267" t="s">
        <v>657</v>
      </c>
      <c r="C12" s="267">
        <v>6</v>
      </c>
      <c r="D12" s="395"/>
      <c r="E12" s="12"/>
      <c r="F12" s="262"/>
      <c r="G12" s="10"/>
    </row>
    <row r="13" spans="1:8" ht="17.100000000000001" customHeight="1">
      <c r="A13" s="393"/>
      <c r="B13" s="24" t="s">
        <v>658</v>
      </c>
      <c r="C13" s="24">
        <v>5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0.45833333333333331</v>
      </c>
      <c r="C16" s="265" t="s">
        <v>639</v>
      </c>
      <c r="D16" s="262">
        <v>2</v>
      </c>
      <c r="E16" s="422"/>
      <c r="F16" s="423"/>
      <c r="G16" s="424"/>
    </row>
    <row r="17" spans="1:7" ht="18.95" customHeight="1">
      <c r="A17" s="324"/>
      <c r="B17" s="54">
        <v>0.5</v>
      </c>
      <c r="C17" s="267" t="s">
        <v>655</v>
      </c>
      <c r="D17" s="262">
        <v>2</v>
      </c>
      <c r="E17" s="422"/>
      <c r="F17" s="423"/>
      <c r="G17" s="424"/>
    </row>
    <row r="18" spans="1:7" ht="18.95" customHeight="1">
      <c r="A18" s="324"/>
      <c r="B18" s="54">
        <v>0.52083333333333337</v>
      </c>
      <c r="C18" s="265" t="s">
        <v>640</v>
      </c>
      <c r="D18" s="262">
        <v>2</v>
      </c>
      <c r="E18" s="422"/>
      <c r="F18" s="423"/>
      <c r="G18" s="424"/>
    </row>
    <row r="19" spans="1:7" ht="18.95" customHeight="1">
      <c r="A19" s="324"/>
      <c r="B19" s="265" t="s">
        <v>641</v>
      </c>
      <c r="C19" s="265" t="s">
        <v>642</v>
      </c>
      <c r="D19" s="265" t="s">
        <v>643</v>
      </c>
      <c r="E19" s="422" t="s">
        <v>644</v>
      </c>
      <c r="F19" s="423"/>
      <c r="G19" s="424"/>
    </row>
    <row r="20" spans="1:7" ht="18.95" customHeight="1">
      <c r="A20" s="325"/>
      <c r="B20" s="262"/>
      <c r="C20" s="262"/>
      <c r="D20" s="262"/>
      <c r="E20" s="422"/>
      <c r="F20" s="423"/>
      <c r="G20" s="424"/>
    </row>
    <row r="21" spans="1:7" ht="20.100000000000001" customHeight="1">
      <c r="A21" s="363" t="s">
        <v>10</v>
      </c>
      <c r="B21" s="54">
        <v>0.26041666666666669</v>
      </c>
      <c r="C21" s="265" t="s">
        <v>638</v>
      </c>
      <c r="D21" s="262">
        <v>3</v>
      </c>
      <c r="E21" s="425"/>
      <c r="F21" s="425"/>
      <c r="G21" s="425"/>
    </row>
    <row r="22" spans="1:7" ht="21" customHeight="1">
      <c r="A22" s="363"/>
      <c r="B22" s="54">
        <v>0.29166666666666669</v>
      </c>
      <c r="C22" s="267" t="s">
        <v>654</v>
      </c>
      <c r="D22" s="262">
        <v>2</v>
      </c>
      <c r="E22" s="425"/>
      <c r="F22" s="425"/>
      <c r="G22" s="425"/>
    </row>
    <row r="23" spans="1:7" ht="18.95" customHeight="1">
      <c r="A23" s="363"/>
      <c r="B23" s="54"/>
      <c r="C23" s="262"/>
      <c r="D23" s="262"/>
      <c r="E23" s="425"/>
      <c r="F23" s="425"/>
      <c r="G23" s="425"/>
    </row>
    <row r="24" spans="1:7" ht="18.95" customHeight="1">
      <c r="A24" s="363"/>
      <c r="B24" s="262"/>
      <c r="C24" s="262"/>
      <c r="D24" s="262"/>
      <c r="E24" s="425"/>
      <c r="F24" s="425"/>
      <c r="G24" s="425"/>
    </row>
    <row r="25" spans="1:7" ht="21.95" customHeight="1">
      <c r="A25" s="363"/>
      <c r="B25" s="262"/>
      <c r="C25" s="262"/>
      <c r="D25" s="262"/>
      <c r="E25" s="425"/>
      <c r="F25" s="425"/>
      <c r="G25" s="425"/>
    </row>
    <row r="26" spans="1:7" ht="26.1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.95" customHeight="1">
      <c r="A27" s="363" t="s">
        <v>14</v>
      </c>
      <c r="B27" s="444" t="s">
        <v>650</v>
      </c>
      <c r="C27" s="445"/>
      <c r="D27" s="363" t="s">
        <v>7</v>
      </c>
      <c r="E27" s="444" t="s">
        <v>630</v>
      </c>
      <c r="F27" s="450"/>
      <c r="G27" s="445"/>
    </row>
    <row r="28" spans="1:7" ht="18" customHeight="1">
      <c r="A28" s="363"/>
      <c r="B28" s="446" t="s">
        <v>651</v>
      </c>
      <c r="C28" s="447"/>
      <c r="D28" s="363"/>
      <c r="E28" s="436" t="s">
        <v>631</v>
      </c>
      <c r="F28" s="437"/>
      <c r="G28" s="438"/>
    </row>
    <row r="29" spans="1:7" ht="18" customHeight="1">
      <c r="A29" s="363"/>
      <c r="B29" s="446" t="s">
        <v>652</v>
      </c>
      <c r="C29" s="447"/>
      <c r="D29" s="363"/>
      <c r="E29" s="436" t="s">
        <v>632</v>
      </c>
      <c r="F29" s="437"/>
      <c r="G29" s="438"/>
    </row>
    <row r="30" spans="1:7" ht="18" customHeight="1">
      <c r="A30" s="363"/>
      <c r="B30" s="446" t="s">
        <v>653</v>
      </c>
      <c r="C30" s="447"/>
      <c r="D30" s="363"/>
      <c r="E30" s="436" t="s">
        <v>633</v>
      </c>
      <c r="F30" s="437"/>
      <c r="G30" s="438"/>
    </row>
    <row r="31" spans="1:7" ht="18" customHeight="1">
      <c r="A31" s="363"/>
      <c r="B31" s="258"/>
      <c r="C31" s="259"/>
      <c r="D31" s="363"/>
      <c r="E31" s="436" t="s">
        <v>634</v>
      </c>
      <c r="F31" s="437"/>
      <c r="G31" s="438"/>
    </row>
    <row r="32" spans="1:7" ht="18.95" customHeight="1">
      <c r="A32" s="363"/>
      <c r="B32" s="448"/>
      <c r="C32" s="449"/>
      <c r="D32" s="363"/>
      <c r="E32" s="439" t="s">
        <v>635</v>
      </c>
      <c r="F32" s="440"/>
      <c r="G32" s="441"/>
    </row>
    <row r="33" spans="1:7" ht="24" customHeight="1">
      <c r="A33" s="342" t="s">
        <v>18</v>
      </c>
      <c r="B33" s="369"/>
      <c r="C33" s="369"/>
      <c r="D33" s="369"/>
      <c r="E33" s="369"/>
      <c r="F33" s="369"/>
      <c r="G33" s="369"/>
    </row>
    <row r="34" spans="1:7" ht="20.100000000000001" customHeight="1">
      <c r="A34" s="323" t="s">
        <v>14</v>
      </c>
      <c r="B34" s="444"/>
      <c r="C34" s="445"/>
      <c r="D34" s="323" t="s">
        <v>7</v>
      </c>
      <c r="E34" s="430"/>
      <c r="F34" s="431"/>
      <c r="G34" s="432"/>
    </row>
    <row r="35" spans="1:7" ht="20.100000000000001" customHeight="1">
      <c r="A35" s="325"/>
      <c r="B35" s="439"/>
      <c r="C35" s="441"/>
      <c r="D35" s="325"/>
      <c r="E35" s="433"/>
      <c r="F35" s="434"/>
      <c r="G35" s="435"/>
    </row>
    <row r="36" spans="1:7" ht="27" customHeight="1">
      <c r="A36" s="342" t="s">
        <v>23</v>
      </c>
      <c r="B36" s="342"/>
      <c r="C36" s="342"/>
      <c r="D36" s="342"/>
      <c r="E36" s="342"/>
      <c r="F36" s="342"/>
      <c r="G36" s="342"/>
    </row>
    <row r="37" spans="1:7" ht="20.100000000000001" customHeight="1">
      <c r="A37" s="323" t="s">
        <v>14</v>
      </c>
      <c r="B37" s="444" t="s">
        <v>645</v>
      </c>
      <c r="C37" s="450"/>
      <c r="D37" s="445"/>
      <c r="E37" s="323" t="s">
        <v>7</v>
      </c>
      <c r="F37" s="444" t="s">
        <v>636</v>
      </c>
      <c r="G37" s="445"/>
    </row>
    <row r="38" spans="1:7" ht="20.100000000000001" customHeight="1">
      <c r="A38" s="324"/>
      <c r="B38" s="436" t="s">
        <v>646</v>
      </c>
      <c r="C38" s="437"/>
      <c r="D38" s="438"/>
      <c r="E38" s="324"/>
      <c r="F38" s="456"/>
      <c r="G38" s="513"/>
    </row>
    <row r="39" spans="1:7" ht="20.100000000000001" customHeight="1">
      <c r="A39" s="324"/>
      <c r="B39" s="436" t="s">
        <v>647</v>
      </c>
      <c r="C39" s="437"/>
      <c r="D39" s="438"/>
      <c r="E39" s="324"/>
      <c r="F39" s="456"/>
      <c r="G39" s="513"/>
    </row>
    <row r="40" spans="1:7" ht="20.100000000000001" customHeight="1">
      <c r="A40" s="324"/>
      <c r="B40" s="266" t="s">
        <v>648</v>
      </c>
      <c r="C40" s="260"/>
      <c r="D40" s="261"/>
      <c r="E40" s="324"/>
      <c r="F40" s="257"/>
      <c r="G40" s="264"/>
    </row>
    <row r="41" spans="1:7" ht="20.100000000000001" customHeight="1">
      <c r="A41" s="324"/>
      <c r="B41" s="266" t="s">
        <v>649</v>
      </c>
      <c r="C41" s="260"/>
      <c r="D41" s="261"/>
      <c r="E41" s="324"/>
      <c r="F41" s="257"/>
      <c r="G41" s="264"/>
    </row>
    <row r="42" spans="1:7" ht="20.100000000000001" customHeight="1">
      <c r="A42" s="325"/>
      <c r="B42" s="439"/>
      <c r="C42" s="440"/>
      <c r="D42" s="441"/>
      <c r="E42" s="325"/>
      <c r="F42" s="433"/>
      <c r="G42" s="435"/>
    </row>
    <row r="43" spans="1:7" ht="24" customHeight="1">
      <c r="A43" s="347" t="s">
        <v>35</v>
      </c>
      <c r="B43" s="348"/>
      <c r="C43" s="255" t="s">
        <v>36</v>
      </c>
      <c r="D43" s="26">
        <f>B45+E45</f>
        <v>0</v>
      </c>
      <c r="E43" s="2"/>
      <c r="F43" s="2"/>
      <c r="G43" s="2"/>
    </row>
    <row r="44" spans="1:7" ht="27" customHeight="1">
      <c r="A44" s="349" t="s">
        <v>14</v>
      </c>
      <c r="B44" s="21" t="s">
        <v>19</v>
      </c>
      <c r="C44" s="21" t="s">
        <v>20</v>
      </c>
      <c r="D44" s="351" t="s">
        <v>7</v>
      </c>
      <c r="E44" s="21" t="s">
        <v>19</v>
      </c>
      <c r="F44" s="353" t="s">
        <v>20</v>
      </c>
      <c r="G44" s="354"/>
    </row>
    <row r="45" spans="1:7" ht="15.95" customHeight="1">
      <c r="A45" s="350"/>
      <c r="B45" s="453"/>
      <c r="C45" s="453"/>
      <c r="D45" s="352"/>
      <c r="E45" s="453"/>
      <c r="F45" s="463"/>
      <c r="G45" s="464"/>
    </row>
    <row r="46" spans="1:7" ht="20.100000000000001" customHeight="1">
      <c r="A46" s="350"/>
      <c r="B46" s="454"/>
      <c r="C46" s="454"/>
      <c r="D46" s="352"/>
      <c r="E46" s="454"/>
      <c r="F46" s="465"/>
      <c r="G46" s="466"/>
    </row>
    <row r="47" spans="1:7" ht="18" customHeight="1">
      <c r="A47" s="451"/>
      <c r="B47" s="455"/>
      <c r="C47" s="455"/>
      <c r="D47" s="452"/>
      <c r="E47" s="455"/>
      <c r="F47" s="467"/>
      <c r="G47" s="468"/>
    </row>
    <row r="48" spans="1:7" ht="24" customHeight="1">
      <c r="A48" s="443" t="s">
        <v>24</v>
      </c>
      <c r="B48" s="443"/>
      <c r="C48" s="443"/>
      <c r="D48" s="443"/>
      <c r="E48" s="443"/>
      <c r="F48" s="443"/>
      <c r="G48" s="443"/>
    </row>
    <row r="49" spans="1:7" ht="54.95" customHeight="1">
      <c r="A49" s="344"/>
      <c r="B49" s="345"/>
      <c r="C49" s="345"/>
      <c r="D49" s="345"/>
      <c r="E49" s="345"/>
      <c r="F49" s="345"/>
      <c r="G49" s="346"/>
    </row>
    <row r="50" spans="1:7" ht="15.95" customHeight="1"/>
    <row r="51" spans="1:7" ht="15" customHeight="1"/>
    <row r="52" spans="1:7" ht="15" customHeight="1"/>
    <row r="53" spans="1:7" ht="15" customHeight="1">
      <c r="C53" s="263" t="s">
        <v>17</v>
      </c>
    </row>
    <row r="54" spans="1:7" ht="15" customHeight="1"/>
    <row r="55" spans="1:7" ht="15" customHeight="1"/>
    <row r="56" spans="1:7" ht="15" customHeight="1"/>
  </sheetData>
  <mergeCells count="67">
    <mergeCell ref="A48:G48"/>
    <mergeCell ref="A49:G49"/>
    <mergeCell ref="E31:G31"/>
    <mergeCell ref="A44:A47"/>
    <mergeCell ref="D44:D47"/>
    <mergeCell ref="F44:G44"/>
    <mergeCell ref="B45:B47"/>
    <mergeCell ref="C45:C47"/>
    <mergeCell ref="E45:E47"/>
    <mergeCell ref="F45:G47"/>
    <mergeCell ref="F38:G38"/>
    <mergeCell ref="B39:D39"/>
    <mergeCell ref="F39:G39"/>
    <mergeCell ref="B42:D42"/>
    <mergeCell ref="F42:G42"/>
    <mergeCell ref="A43:B43"/>
    <mergeCell ref="A36:G36"/>
    <mergeCell ref="A37:A42"/>
    <mergeCell ref="B37:D37"/>
    <mergeCell ref="E37:E42"/>
    <mergeCell ref="F37:G37"/>
    <mergeCell ref="B38:D38"/>
    <mergeCell ref="A33:G33"/>
    <mergeCell ref="A34:A35"/>
    <mergeCell ref="B34:C34"/>
    <mergeCell ref="D34:D35"/>
    <mergeCell ref="E34:G35"/>
    <mergeCell ref="B35:C35"/>
    <mergeCell ref="A26:G26"/>
    <mergeCell ref="A27:A32"/>
    <mergeCell ref="B27:C27"/>
    <mergeCell ref="D27:D32"/>
    <mergeCell ref="E27:G27"/>
    <mergeCell ref="B28:C28"/>
    <mergeCell ref="E28:G28"/>
    <mergeCell ref="B29:C29"/>
    <mergeCell ref="E29:G29"/>
    <mergeCell ref="B30:C30"/>
    <mergeCell ref="E30:G30"/>
    <mergeCell ref="B32:C32"/>
    <mergeCell ref="E32:G32"/>
    <mergeCell ref="A21:A25"/>
    <mergeCell ref="E21:G21"/>
    <mergeCell ref="E22:G22"/>
    <mergeCell ref="E23:G23"/>
    <mergeCell ref="E24:G24"/>
    <mergeCell ref="E25:G25"/>
    <mergeCell ref="E15:G15"/>
    <mergeCell ref="A16:A20"/>
    <mergeCell ref="E16:G16"/>
    <mergeCell ref="E17:G17"/>
    <mergeCell ref="E18:G18"/>
    <mergeCell ref="E19:G19"/>
    <mergeCell ref="E20:G2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zoomScaleNormal="100" zoomScalePageLayoutView="150" workbookViewId="0">
      <selection activeCell="D7" sqref="D7:G9"/>
    </sheetView>
  </sheetViews>
  <sheetFormatPr defaultColWidth="11.5546875" defaultRowHeight="17.25"/>
  <cols>
    <col min="1" max="1" width="11.5546875" style="271"/>
    <col min="2" max="2" width="17.109375" style="271" customWidth="1"/>
    <col min="3" max="3" width="13.109375" style="271" customWidth="1"/>
    <col min="4" max="4" width="8.44140625" style="271" customWidth="1"/>
    <col min="5" max="5" width="18.88671875" style="271" customWidth="1"/>
    <col min="6" max="6" width="13.109375" style="271" customWidth="1"/>
    <col min="7" max="7" width="26.6640625" style="4" customWidth="1"/>
    <col min="8" max="16384" width="11.5546875" style="27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69" t="s">
        <v>26</v>
      </c>
      <c r="B2" s="386" t="s">
        <v>659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283" t="s">
        <v>17</v>
      </c>
      <c r="E3" s="269" t="s">
        <v>25</v>
      </c>
      <c r="F3" s="18" t="s">
        <v>28</v>
      </c>
      <c r="G3" s="269" t="s">
        <v>29</v>
      </c>
      <c r="H3" s="3"/>
    </row>
    <row r="4" spans="1:8" ht="18.95" customHeight="1">
      <c r="A4" s="269" t="s">
        <v>2</v>
      </c>
      <c r="B4" s="415">
        <v>716000</v>
      </c>
      <c r="C4" s="416"/>
      <c r="D4" s="284"/>
      <c r="E4" s="17" t="s">
        <v>30</v>
      </c>
      <c r="F4" s="6">
        <v>25</v>
      </c>
      <c r="G4" s="7" t="s">
        <v>678</v>
      </c>
    </row>
    <row r="5" spans="1:8" ht="23.1" customHeight="1">
      <c r="A5" s="269" t="s">
        <v>3</v>
      </c>
      <c r="B5" s="417">
        <f>B6-B4</f>
        <v>1350800</v>
      </c>
      <c r="C5" s="418"/>
      <c r="D5" s="284"/>
      <c r="E5" s="17" t="s">
        <v>31</v>
      </c>
      <c r="F5" s="6">
        <v>5</v>
      </c>
      <c r="G5" s="7" t="s">
        <v>679</v>
      </c>
    </row>
    <row r="6" spans="1:8" ht="21.95" customHeight="1">
      <c r="A6" s="269" t="s">
        <v>4</v>
      </c>
      <c r="B6" s="417">
        <v>2066800</v>
      </c>
      <c r="C6" s="418"/>
      <c r="D6" s="284"/>
      <c r="E6" s="17" t="s">
        <v>32</v>
      </c>
      <c r="F6" s="6">
        <v>5</v>
      </c>
      <c r="G6" s="7" t="s">
        <v>680</v>
      </c>
    </row>
    <row r="7" spans="1:8" s="275" customFormat="1" ht="21.95" customHeight="1">
      <c r="A7" s="274" t="s">
        <v>676</v>
      </c>
      <c r="B7" s="417">
        <f>59381050+B6</f>
        <v>61447850</v>
      </c>
      <c r="C7" s="418"/>
      <c r="D7" s="284"/>
      <c r="E7" s="131"/>
      <c r="F7" s="131"/>
      <c r="G7" s="280"/>
    </row>
    <row r="8" spans="1:8" s="275" customFormat="1" ht="21.95" customHeight="1">
      <c r="A8" s="274" t="s">
        <v>677</v>
      </c>
      <c r="B8" s="417">
        <v>86000000</v>
      </c>
      <c r="C8" s="418"/>
      <c r="D8" s="284"/>
      <c r="E8" s="172"/>
      <c r="F8" s="172"/>
      <c r="G8" s="281"/>
    </row>
    <row r="9" spans="1:8" ht="27.95" customHeight="1">
      <c r="A9" s="341" t="s">
        <v>15</v>
      </c>
      <c r="B9" s="342"/>
      <c r="C9" s="343"/>
      <c r="D9" s="282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681</v>
      </c>
      <c r="C11" s="11">
        <v>6</v>
      </c>
      <c r="D11" s="395"/>
      <c r="E11" s="12"/>
      <c r="F11" s="270"/>
      <c r="G11" s="10"/>
    </row>
    <row r="12" spans="1:8" ht="18" customHeight="1">
      <c r="A12" s="393"/>
      <c r="B12" s="11" t="s">
        <v>682</v>
      </c>
      <c r="C12" s="11">
        <v>4</v>
      </c>
      <c r="D12" s="395"/>
      <c r="E12" s="12"/>
      <c r="F12" s="270"/>
      <c r="G12" s="10"/>
    </row>
    <row r="13" spans="1:8" ht="17.100000000000001" customHeight="1">
      <c r="A13" s="393"/>
      <c r="B13" s="22" t="s">
        <v>683</v>
      </c>
      <c r="C13" s="22">
        <v>3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</v>
      </c>
      <c r="C16" s="272" t="s">
        <v>661</v>
      </c>
      <c r="D16" s="270">
        <v>5</v>
      </c>
      <c r="E16" s="422"/>
      <c r="F16" s="423"/>
      <c r="G16" s="424"/>
    </row>
    <row r="17" spans="1:7" ht="18.95" customHeight="1">
      <c r="A17" s="324"/>
      <c r="B17" s="54">
        <v>0.5</v>
      </c>
      <c r="C17" s="272" t="s">
        <v>662</v>
      </c>
      <c r="D17" s="270">
        <v>4</v>
      </c>
      <c r="E17" s="422"/>
      <c r="F17" s="423"/>
      <c r="G17" s="424"/>
    </row>
    <row r="18" spans="1:7" ht="18.95" customHeight="1">
      <c r="A18" s="324"/>
      <c r="B18" s="270"/>
      <c r="C18" s="270"/>
      <c r="D18" s="270"/>
      <c r="E18" s="422"/>
      <c r="F18" s="423"/>
      <c r="G18" s="424"/>
    </row>
    <row r="19" spans="1:7" ht="18.95" customHeight="1">
      <c r="A19" s="324"/>
      <c r="B19" s="270"/>
      <c r="C19" s="270"/>
      <c r="D19" s="270"/>
      <c r="E19" s="422"/>
      <c r="F19" s="423"/>
      <c r="G19" s="424"/>
    </row>
    <row r="20" spans="1:7" ht="18.95" customHeight="1">
      <c r="A20" s="325"/>
      <c r="B20" s="270"/>
      <c r="C20" s="270"/>
      <c r="D20" s="270"/>
      <c r="E20" s="422"/>
      <c r="F20" s="423"/>
      <c r="G20" s="424"/>
    </row>
    <row r="21" spans="1:7" ht="20.100000000000001" customHeight="1">
      <c r="A21" s="363" t="s">
        <v>10</v>
      </c>
      <c r="B21" s="54">
        <v>0.2638888888888889</v>
      </c>
      <c r="C21" s="272" t="s">
        <v>663</v>
      </c>
      <c r="D21" s="270">
        <v>2</v>
      </c>
      <c r="E21" s="425"/>
      <c r="F21" s="425"/>
      <c r="G21" s="425"/>
    </row>
    <row r="22" spans="1:7" ht="21" customHeight="1">
      <c r="A22" s="363"/>
      <c r="B22" s="54">
        <v>0.27083333333333331</v>
      </c>
      <c r="C22" s="272" t="s">
        <v>664</v>
      </c>
      <c r="D22" s="270">
        <v>6</v>
      </c>
      <c r="E22" s="425" t="s">
        <v>669</v>
      </c>
      <c r="F22" s="425"/>
      <c r="G22" s="425"/>
    </row>
    <row r="23" spans="1:7" ht="18.95" customHeight="1">
      <c r="A23" s="363"/>
      <c r="B23" s="54">
        <v>0.29166666666666669</v>
      </c>
      <c r="C23" s="272" t="s">
        <v>665</v>
      </c>
      <c r="D23" s="270">
        <v>6</v>
      </c>
      <c r="E23" s="425"/>
      <c r="F23" s="425"/>
      <c r="G23" s="425"/>
    </row>
    <row r="24" spans="1:7" ht="18.95" customHeight="1">
      <c r="A24" s="363"/>
      <c r="B24" s="54">
        <v>0.3125</v>
      </c>
      <c r="C24" s="272" t="s">
        <v>666</v>
      </c>
      <c r="D24" s="270">
        <v>2</v>
      </c>
      <c r="E24" s="425"/>
      <c r="F24" s="425"/>
      <c r="G24" s="425"/>
    </row>
    <row r="25" spans="1:7" s="273" customFormat="1" ht="18.95" customHeight="1">
      <c r="A25" s="363"/>
      <c r="B25" s="54">
        <v>0.31944444444444448</v>
      </c>
      <c r="C25" s="272" t="s">
        <v>667</v>
      </c>
      <c r="D25" s="272">
        <v>2</v>
      </c>
      <c r="E25" s="422"/>
      <c r="F25" s="423"/>
      <c r="G25" s="424"/>
    </row>
    <row r="26" spans="1:7" s="273" customFormat="1" ht="18.95" customHeight="1">
      <c r="A26" s="363"/>
      <c r="B26" s="54">
        <v>0.33333333333333331</v>
      </c>
      <c r="C26" s="272" t="s">
        <v>668</v>
      </c>
      <c r="D26" s="272">
        <v>3</v>
      </c>
      <c r="E26" s="422"/>
      <c r="F26" s="423"/>
      <c r="G26" s="424"/>
    </row>
    <row r="27" spans="1:7" ht="21.95" customHeight="1">
      <c r="A27" s="363"/>
      <c r="B27" s="270"/>
      <c r="C27" s="270"/>
      <c r="D27" s="270"/>
      <c r="E27" s="425"/>
      <c r="F27" s="425"/>
      <c r="G27" s="425"/>
    </row>
    <row r="28" spans="1:7" ht="26.1" customHeight="1">
      <c r="A28" s="342" t="s">
        <v>21</v>
      </c>
      <c r="B28" s="342"/>
      <c r="C28" s="342"/>
      <c r="D28" s="342"/>
      <c r="E28" s="342"/>
      <c r="F28" s="342"/>
      <c r="G28" s="342"/>
    </row>
    <row r="29" spans="1:7" ht="18.95" customHeight="1">
      <c r="A29" s="363" t="s">
        <v>14</v>
      </c>
      <c r="B29" s="444" t="s">
        <v>670</v>
      </c>
      <c r="C29" s="445"/>
      <c r="D29" s="363" t="s">
        <v>7</v>
      </c>
      <c r="E29" s="529" t="s">
        <v>660</v>
      </c>
      <c r="F29" s="494"/>
      <c r="G29" s="495"/>
    </row>
    <row r="30" spans="1:7" ht="18" customHeight="1">
      <c r="A30" s="363"/>
      <c r="B30" s="446" t="s">
        <v>671</v>
      </c>
      <c r="C30" s="447"/>
      <c r="D30" s="363"/>
      <c r="E30" s="533"/>
      <c r="F30" s="501"/>
      <c r="G30" s="502"/>
    </row>
    <row r="31" spans="1:7" ht="18" customHeight="1">
      <c r="A31" s="363"/>
      <c r="B31" s="446"/>
      <c r="C31" s="447"/>
      <c r="D31" s="363"/>
      <c r="E31" s="533"/>
      <c r="F31" s="501"/>
      <c r="G31" s="502"/>
    </row>
    <row r="32" spans="1:7" ht="18" customHeight="1">
      <c r="A32" s="363"/>
      <c r="B32" s="446"/>
      <c r="C32" s="447"/>
      <c r="D32" s="363"/>
      <c r="E32" s="533"/>
      <c r="F32" s="501"/>
      <c r="G32" s="502"/>
    </row>
    <row r="33" spans="1:7" ht="18.95" customHeight="1">
      <c r="A33" s="363"/>
      <c r="B33" s="448"/>
      <c r="C33" s="449"/>
      <c r="D33" s="363"/>
      <c r="E33" s="534"/>
      <c r="F33" s="503"/>
      <c r="G33" s="504"/>
    </row>
    <row r="34" spans="1:7" ht="24" customHeight="1">
      <c r="A34" s="342" t="s">
        <v>18</v>
      </c>
      <c r="B34" s="369"/>
      <c r="C34" s="369"/>
      <c r="D34" s="369"/>
      <c r="E34" s="369"/>
      <c r="F34" s="369"/>
      <c r="G34" s="369"/>
    </row>
    <row r="35" spans="1:7" ht="20.100000000000001" customHeight="1">
      <c r="A35" s="323" t="s">
        <v>14</v>
      </c>
      <c r="B35" s="444"/>
      <c r="C35" s="445"/>
      <c r="D35" s="323" t="s">
        <v>7</v>
      </c>
      <c r="E35" s="430"/>
      <c r="F35" s="431"/>
      <c r="G35" s="432"/>
    </row>
    <row r="36" spans="1:7" ht="20.100000000000001" customHeight="1">
      <c r="A36" s="325"/>
      <c r="B36" s="439"/>
      <c r="C36" s="441"/>
      <c r="D36" s="325"/>
      <c r="E36" s="433"/>
      <c r="F36" s="434"/>
      <c r="G36" s="435"/>
    </row>
    <row r="37" spans="1:7" ht="27" customHeight="1">
      <c r="A37" s="342" t="s">
        <v>23</v>
      </c>
      <c r="B37" s="342"/>
      <c r="C37" s="342"/>
      <c r="D37" s="342"/>
      <c r="E37" s="342"/>
      <c r="F37" s="342"/>
      <c r="G37" s="342"/>
    </row>
    <row r="38" spans="1:7" ht="20.100000000000001" customHeight="1">
      <c r="A38" s="323" t="s">
        <v>14</v>
      </c>
      <c r="B38" s="444" t="s">
        <v>672</v>
      </c>
      <c r="C38" s="450"/>
      <c r="D38" s="445"/>
      <c r="E38" s="323" t="s">
        <v>7</v>
      </c>
      <c r="F38" s="430"/>
      <c r="G38" s="432"/>
    </row>
    <row r="39" spans="1:7" ht="20.100000000000001" customHeight="1">
      <c r="A39" s="324"/>
      <c r="B39" s="436" t="s">
        <v>673</v>
      </c>
      <c r="C39" s="437"/>
      <c r="D39" s="438"/>
      <c r="E39" s="324"/>
      <c r="F39" s="456"/>
      <c r="G39" s="513"/>
    </row>
    <row r="40" spans="1:7" ht="20.100000000000001" customHeight="1">
      <c r="A40" s="324"/>
      <c r="B40" s="436" t="s">
        <v>674</v>
      </c>
      <c r="C40" s="437"/>
      <c r="D40" s="438"/>
      <c r="E40" s="324"/>
      <c r="F40" s="456"/>
      <c r="G40" s="513"/>
    </row>
    <row r="41" spans="1:7" ht="20.100000000000001" customHeight="1">
      <c r="A41" s="324"/>
      <c r="B41" s="436" t="s">
        <v>675</v>
      </c>
      <c r="C41" s="437"/>
      <c r="D41" s="438"/>
      <c r="E41" s="324"/>
      <c r="F41" s="456"/>
      <c r="G41" s="513"/>
    </row>
    <row r="42" spans="1:7" ht="20.100000000000001" customHeight="1">
      <c r="A42" s="324"/>
      <c r="B42" s="436"/>
      <c r="C42" s="437"/>
      <c r="D42" s="438"/>
      <c r="E42" s="324"/>
      <c r="F42" s="456"/>
      <c r="G42" s="513"/>
    </row>
    <row r="43" spans="1:7" ht="20.100000000000001" customHeight="1">
      <c r="A43" s="325"/>
      <c r="B43" s="439"/>
      <c r="C43" s="440"/>
      <c r="D43" s="441"/>
      <c r="E43" s="325"/>
      <c r="F43" s="433"/>
      <c r="G43" s="435"/>
    </row>
    <row r="44" spans="1:7" ht="24" customHeight="1">
      <c r="A44" s="347" t="s">
        <v>35</v>
      </c>
      <c r="B44" s="348"/>
      <c r="C44" s="268" t="s">
        <v>36</v>
      </c>
      <c r="D44" s="26">
        <f>B46+E46</f>
        <v>0</v>
      </c>
      <c r="E44" s="2"/>
      <c r="F44" s="2"/>
      <c r="G44" s="2"/>
    </row>
    <row r="45" spans="1:7" ht="27" customHeight="1">
      <c r="A45" s="349" t="s">
        <v>14</v>
      </c>
      <c r="B45" s="21" t="s">
        <v>19</v>
      </c>
      <c r="C45" s="21" t="s">
        <v>20</v>
      </c>
      <c r="D45" s="351" t="s">
        <v>7</v>
      </c>
      <c r="E45" s="21" t="s">
        <v>19</v>
      </c>
      <c r="F45" s="353" t="s">
        <v>20</v>
      </c>
      <c r="G45" s="354"/>
    </row>
    <row r="46" spans="1:7" ht="15.95" customHeight="1">
      <c r="A46" s="350"/>
      <c r="B46" s="453"/>
      <c r="C46" s="453"/>
      <c r="D46" s="352"/>
      <c r="E46" s="453"/>
      <c r="F46" s="463"/>
      <c r="G46" s="464"/>
    </row>
    <row r="47" spans="1:7" ht="20.100000000000001" customHeight="1">
      <c r="A47" s="350"/>
      <c r="B47" s="454"/>
      <c r="C47" s="454"/>
      <c r="D47" s="352"/>
      <c r="E47" s="454"/>
      <c r="F47" s="465"/>
      <c r="G47" s="466"/>
    </row>
    <row r="48" spans="1:7" ht="18" customHeight="1">
      <c r="A48" s="451"/>
      <c r="B48" s="455"/>
      <c r="C48" s="455"/>
      <c r="D48" s="452"/>
      <c r="E48" s="455"/>
      <c r="F48" s="467"/>
      <c r="G48" s="468"/>
    </row>
    <row r="49" spans="1:7" ht="24" customHeight="1">
      <c r="A49" s="443" t="s">
        <v>24</v>
      </c>
      <c r="B49" s="443"/>
      <c r="C49" s="443"/>
      <c r="D49" s="443"/>
      <c r="E49" s="443"/>
      <c r="F49" s="443"/>
      <c r="G49" s="443"/>
    </row>
    <row r="50" spans="1:7" ht="54.95" customHeight="1">
      <c r="A50" s="344"/>
      <c r="B50" s="345"/>
      <c r="C50" s="345"/>
      <c r="D50" s="345"/>
      <c r="E50" s="345"/>
      <c r="F50" s="345"/>
      <c r="G50" s="346"/>
    </row>
    <row r="51" spans="1:7" ht="15.95" customHeight="1"/>
    <row r="52" spans="1:7" ht="15" customHeight="1"/>
    <row r="53" spans="1:7" ht="15" customHeight="1"/>
    <row r="54" spans="1:7" ht="15" customHeight="1">
      <c r="C54" s="271" t="s">
        <v>17</v>
      </c>
    </row>
    <row r="55" spans="1:7" ht="15" customHeight="1"/>
    <row r="56" spans="1:7" ht="15" customHeight="1"/>
    <row r="57" spans="1:7" ht="15" customHeight="1"/>
  </sheetData>
  <mergeCells count="62">
    <mergeCell ref="B6:C6"/>
    <mergeCell ref="A1:G1"/>
    <mergeCell ref="B2:C2"/>
    <mergeCell ref="A3:C3"/>
    <mergeCell ref="B4:C4"/>
    <mergeCell ref="B5:C5"/>
    <mergeCell ref="A9:C9"/>
    <mergeCell ref="A10:A13"/>
    <mergeCell ref="D10:D13"/>
    <mergeCell ref="A14:G14"/>
    <mergeCell ref="E15:G15"/>
    <mergeCell ref="E20:G20"/>
    <mergeCell ref="A21:A27"/>
    <mergeCell ref="E21:G21"/>
    <mergeCell ref="E22:G22"/>
    <mergeCell ref="E23:G23"/>
    <mergeCell ref="E24:G24"/>
    <mergeCell ref="E27:G27"/>
    <mergeCell ref="A16:A20"/>
    <mergeCell ref="E16:G16"/>
    <mergeCell ref="E17:G17"/>
    <mergeCell ref="E18:G18"/>
    <mergeCell ref="E19:G19"/>
    <mergeCell ref="E25:G25"/>
    <mergeCell ref="E26:G26"/>
    <mergeCell ref="A28:G28"/>
    <mergeCell ref="A29:A33"/>
    <mergeCell ref="B29:C29"/>
    <mergeCell ref="D29:D33"/>
    <mergeCell ref="E29:G33"/>
    <mergeCell ref="B30:C30"/>
    <mergeCell ref="B31:C31"/>
    <mergeCell ref="B32:C32"/>
    <mergeCell ref="B33:C33"/>
    <mergeCell ref="A34:G34"/>
    <mergeCell ref="A35:A36"/>
    <mergeCell ref="B35:C35"/>
    <mergeCell ref="D35:D36"/>
    <mergeCell ref="E35:G36"/>
    <mergeCell ref="B36:C36"/>
    <mergeCell ref="F38:G43"/>
    <mergeCell ref="B39:D39"/>
    <mergeCell ref="B40:D40"/>
    <mergeCell ref="B41:D41"/>
    <mergeCell ref="B42:D42"/>
    <mergeCell ref="B43:D43"/>
    <mergeCell ref="B7:C7"/>
    <mergeCell ref="B8:C8"/>
    <mergeCell ref="A49:G49"/>
    <mergeCell ref="A50:G50"/>
    <mergeCell ref="A44:B44"/>
    <mergeCell ref="A45:A48"/>
    <mergeCell ref="D45:D48"/>
    <mergeCell ref="F45:G45"/>
    <mergeCell ref="B46:B48"/>
    <mergeCell ref="C46:C48"/>
    <mergeCell ref="E46:E48"/>
    <mergeCell ref="F46:G48"/>
    <mergeCell ref="A37:G37"/>
    <mergeCell ref="A38:A43"/>
    <mergeCell ref="B38:D38"/>
    <mergeCell ref="E38:E4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zoomScaleNormal="100" zoomScalePageLayoutView="150" workbookViewId="0">
      <selection activeCell="L12" sqref="L12"/>
    </sheetView>
  </sheetViews>
  <sheetFormatPr defaultColWidth="11.5546875" defaultRowHeight="17.25"/>
  <cols>
    <col min="1" max="1" width="11.5546875" style="279"/>
    <col min="2" max="2" width="17.109375" style="279" customWidth="1"/>
    <col min="3" max="3" width="13.109375" style="279" customWidth="1"/>
    <col min="4" max="4" width="8.44140625" style="279" customWidth="1"/>
    <col min="5" max="5" width="18.88671875" style="279" customWidth="1"/>
    <col min="6" max="6" width="13.109375" style="279" customWidth="1"/>
    <col min="7" max="7" width="26.6640625" style="4" customWidth="1"/>
    <col min="8" max="16384" width="11.5546875" style="279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76" t="s">
        <v>26</v>
      </c>
      <c r="B2" s="386" t="s">
        <v>684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285"/>
      <c r="E3" s="276" t="s">
        <v>25</v>
      </c>
      <c r="F3" s="18" t="s">
        <v>28</v>
      </c>
      <c r="G3" s="276" t="s">
        <v>29</v>
      </c>
      <c r="H3" s="3"/>
    </row>
    <row r="4" spans="1:8" ht="18.95" customHeight="1">
      <c r="A4" s="276" t="s">
        <v>2</v>
      </c>
      <c r="B4" s="415">
        <v>698600</v>
      </c>
      <c r="C4" s="416"/>
      <c r="D4" s="286"/>
      <c r="E4" s="17" t="s">
        <v>30</v>
      </c>
      <c r="F4" s="6">
        <v>25</v>
      </c>
      <c r="G4" s="7" t="s">
        <v>704</v>
      </c>
    </row>
    <row r="5" spans="1:8" ht="23.1" customHeight="1">
      <c r="A5" s="276" t="s">
        <v>3</v>
      </c>
      <c r="B5" s="417">
        <f>B6-B4</f>
        <v>1320950</v>
      </c>
      <c r="C5" s="418"/>
      <c r="D5" s="286"/>
      <c r="E5" s="17" t="s">
        <v>31</v>
      </c>
      <c r="F5" s="6">
        <v>5</v>
      </c>
      <c r="G5" s="7" t="s">
        <v>705</v>
      </c>
    </row>
    <row r="6" spans="1:8" ht="21.95" customHeight="1">
      <c r="A6" s="276" t="s">
        <v>4</v>
      </c>
      <c r="B6" s="417">
        <v>2019550</v>
      </c>
      <c r="C6" s="418"/>
      <c r="D6" s="286"/>
      <c r="E6" s="17" t="s">
        <v>32</v>
      </c>
      <c r="F6" s="6">
        <v>5</v>
      </c>
      <c r="G6" s="7" t="s">
        <v>705</v>
      </c>
    </row>
    <row r="7" spans="1:8" ht="21.95" customHeight="1">
      <c r="A7" s="276" t="s">
        <v>676</v>
      </c>
      <c r="B7" s="417">
        <f>61447850+B6</f>
        <v>63467400</v>
      </c>
      <c r="C7" s="418"/>
      <c r="D7" s="284"/>
      <c r="E7" s="131"/>
      <c r="F7" s="131"/>
      <c r="G7" s="280"/>
    </row>
    <row r="8" spans="1:8" ht="21.95" customHeight="1">
      <c r="A8" s="276" t="s">
        <v>342</v>
      </c>
      <c r="B8" s="417">
        <v>86000000</v>
      </c>
      <c r="C8" s="418"/>
      <c r="D8" s="284"/>
      <c r="E8" s="172"/>
      <c r="F8" s="172"/>
      <c r="G8" s="281"/>
    </row>
    <row r="9" spans="1:8" ht="27.95" customHeight="1">
      <c r="A9" s="341" t="s">
        <v>15</v>
      </c>
      <c r="B9" s="342"/>
      <c r="C9" s="343"/>
      <c r="D9" s="282"/>
      <c r="E9" s="8"/>
      <c r="F9" s="8"/>
      <c r="G9" s="9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11" t="s">
        <v>708</v>
      </c>
      <c r="C11" s="11">
        <v>5</v>
      </c>
      <c r="D11" s="395"/>
      <c r="E11" s="12"/>
      <c r="F11" s="278"/>
      <c r="G11" s="10"/>
    </row>
    <row r="12" spans="1:8" ht="18" customHeight="1">
      <c r="A12" s="393"/>
      <c r="B12" s="11" t="s">
        <v>706</v>
      </c>
      <c r="C12" s="11">
        <v>4</v>
      </c>
      <c r="D12" s="395"/>
      <c r="E12" s="12"/>
      <c r="F12" s="278"/>
      <c r="G12" s="10"/>
    </row>
    <row r="13" spans="1:8" ht="17.100000000000001" customHeight="1">
      <c r="A13" s="393"/>
      <c r="B13" s="22" t="s">
        <v>707</v>
      </c>
      <c r="C13" s="22">
        <v>4</v>
      </c>
      <c r="D13" s="395"/>
      <c r="E13" s="23"/>
      <c r="F13" s="24"/>
      <c r="G13" s="10"/>
    </row>
    <row r="14" spans="1:8" ht="27.95" customHeight="1">
      <c r="A14" s="341"/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0.52083333333333337</v>
      </c>
      <c r="C16" s="278" t="s">
        <v>685</v>
      </c>
      <c r="D16" s="278">
        <v>3</v>
      </c>
      <c r="E16" s="422"/>
      <c r="F16" s="423"/>
      <c r="G16" s="424"/>
    </row>
    <row r="17" spans="1:7" ht="18.95" customHeight="1">
      <c r="A17" s="324"/>
      <c r="B17" s="54"/>
      <c r="C17" s="278"/>
      <c r="D17" s="278"/>
      <c r="E17" s="422"/>
      <c r="F17" s="423"/>
      <c r="G17" s="424"/>
    </row>
    <row r="18" spans="1:7" ht="18.95" customHeight="1">
      <c r="A18" s="324"/>
      <c r="B18" s="278"/>
      <c r="C18" s="278"/>
      <c r="D18" s="278"/>
      <c r="E18" s="422"/>
      <c r="F18" s="423"/>
      <c r="G18" s="424"/>
    </row>
    <row r="19" spans="1:7" ht="18.95" customHeight="1">
      <c r="A19" s="324"/>
      <c r="B19" s="278"/>
      <c r="C19" s="278"/>
      <c r="D19" s="278"/>
      <c r="E19" s="422"/>
      <c r="F19" s="423"/>
      <c r="G19" s="424"/>
    </row>
    <row r="20" spans="1:7" ht="18.95" customHeight="1">
      <c r="A20" s="325"/>
      <c r="B20" s="278"/>
      <c r="C20" s="278"/>
      <c r="D20" s="278"/>
      <c r="E20" s="422"/>
      <c r="F20" s="423"/>
      <c r="G20" s="424"/>
    </row>
    <row r="21" spans="1:7" ht="20.100000000000001" customHeight="1">
      <c r="A21" s="363" t="s">
        <v>10</v>
      </c>
      <c r="B21" s="54">
        <v>0.27083333333333331</v>
      </c>
      <c r="C21" s="278" t="s">
        <v>686</v>
      </c>
      <c r="D21" s="278">
        <v>6</v>
      </c>
      <c r="E21" s="425"/>
      <c r="F21" s="425"/>
      <c r="G21" s="425"/>
    </row>
    <row r="22" spans="1:7" ht="21" customHeight="1">
      <c r="A22" s="363"/>
      <c r="B22" s="54">
        <v>0.25</v>
      </c>
      <c r="C22" s="278" t="s">
        <v>687</v>
      </c>
      <c r="D22" s="278">
        <v>2</v>
      </c>
      <c r="E22" s="425"/>
      <c r="F22" s="425"/>
      <c r="G22" s="425"/>
    </row>
    <row r="23" spans="1:7" ht="18.95" customHeight="1">
      <c r="A23" s="363"/>
      <c r="B23" s="54">
        <v>0.29166666666666669</v>
      </c>
      <c r="C23" s="278" t="s">
        <v>688</v>
      </c>
      <c r="D23" s="278">
        <v>3</v>
      </c>
      <c r="E23" s="425"/>
      <c r="F23" s="425"/>
      <c r="G23" s="425"/>
    </row>
    <row r="24" spans="1:7" ht="18.95" customHeight="1">
      <c r="A24" s="363"/>
      <c r="B24" s="54">
        <v>0.29166666666666669</v>
      </c>
      <c r="C24" s="278" t="s">
        <v>689</v>
      </c>
      <c r="D24" s="278">
        <v>2</v>
      </c>
      <c r="E24" s="422"/>
      <c r="F24" s="423"/>
      <c r="G24" s="424"/>
    </row>
    <row r="25" spans="1:7" ht="18.95" customHeight="1">
      <c r="A25" s="363"/>
      <c r="B25" s="54">
        <v>0.30208333333333331</v>
      </c>
      <c r="C25" s="278" t="s">
        <v>690</v>
      </c>
      <c r="D25" s="278">
        <v>2</v>
      </c>
      <c r="E25" s="422"/>
      <c r="F25" s="423"/>
      <c r="G25" s="424"/>
    </row>
    <row r="26" spans="1:7" ht="18.95" customHeight="1">
      <c r="A26" s="363"/>
      <c r="B26" s="54">
        <v>0.29166666666666669</v>
      </c>
      <c r="C26" s="278" t="s">
        <v>691</v>
      </c>
      <c r="D26" s="278">
        <v>2</v>
      </c>
      <c r="E26" s="425"/>
      <c r="F26" s="425"/>
      <c r="G26" s="425"/>
    </row>
    <row r="27" spans="1:7" ht="18.95" customHeight="1">
      <c r="A27" s="363"/>
      <c r="B27" s="54">
        <v>0.27083333333333331</v>
      </c>
      <c r="C27" s="278" t="s">
        <v>692</v>
      </c>
      <c r="D27" s="278">
        <v>2</v>
      </c>
      <c r="E27" s="422"/>
      <c r="F27" s="423"/>
      <c r="G27" s="424"/>
    </row>
    <row r="28" spans="1:7" ht="18.95" customHeight="1">
      <c r="A28" s="363"/>
      <c r="B28" s="54"/>
      <c r="C28" s="278"/>
      <c r="D28" s="278"/>
      <c r="E28" s="422"/>
      <c r="F28" s="423"/>
      <c r="G28" s="424"/>
    </row>
    <row r="29" spans="1:7" ht="21.95" customHeight="1">
      <c r="A29" s="363"/>
      <c r="B29" s="278"/>
      <c r="C29" s="278"/>
      <c r="D29" s="278"/>
      <c r="E29" s="425"/>
      <c r="F29" s="425"/>
      <c r="G29" s="425"/>
    </row>
    <row r="30" spans="1:7" ht="26.1" customHeight="1">
      <c r="A30" s="342" t="s">
        <v>21</v>
      </c>
      <c r="B30" s="342"/>
      <c r="C30" s="342"/>
      <c r="D30" s="342"/>
      <c r="E30" s="342"/>
      <c r="F30" s="342"/>
      <c r="G30" s="342"/>
    </row>
    <row r="31" spans="1:7" ht="18.95" customHeight="1">
      <c r="A31" s="363" t="s">
        <v>14</v>
      </c>
      <c r="B31" s="444"/>
      <c r="C31" s="445"/>
      <c r="D31" s="363" t="s">
        <v>7</v>
      </c>
      <c r="E31" s="405" t="s">
        <v>701</v>
      </c>
      <c r="F31" s="535"/>
      <c r="G31" s="536"/>
    </row>
    <row r="32" spans="1:7" ht="18" customHeight="1">
      <c r="A32" s="363"/>
      <c r="B32" s="446"/>
      <c r="C32" s="447"/>
      <c r="D32" s="363"/>
      <c r="E32" s="537" t="s">
        <v>702</v>
      </c>
      <c r="F32" s="538"/>
      <c r="G32" s="539"/>
    </row>
    <row r="33" spans="1:7" ht="18" customHeight="1">
      <c r="A33" s="363"/>
      <c r="B33" s="446"/>
      <c r="C33" s="447"/>
      <c r="D33" s="363"/>
      <c r="E33" s="337"/>
      <c r="F33" s="540"/>
      <c r="G33" s="338"/>
    </row>
    <row r="34" spans="1:7" ht="18" customHeight="1">
      <c r="A34" s="363"/>
      <c r="B34" s="446"/>
      <c r="C34" s="447"/>
      <c r="D34" s="363"/>
      <c r="E34" s="537" t="s">
        <v>703</v>
      </c>
      <c r="F34" s="538"/>
      <c r="G34" s="539"/>
    </row>
    <row r="35" spans="1:7" ht="18.95" customHeight="1">
      <c r="A35" s="363"/>
      <c r="B35" s="448"/>
      <c r="C35" s="449"/>
      <c r="D35" s="363"/>
      <c r="E35" s="339"/>
      <c r="F35" s="460"/>
      <c r="G35" s="340"/>
    </row>
    <row r="36" spans="1:7" ht="24" customHeight="1">
      <c r="A36" s="342" t="s">
        <v>18</v>
      </c>
      <c r="B36" s="369"/>
      <c r="C36" s="369"/>
      <c r="D36" s="369"/>
      <c r="E36" s="369"/>
      <c r="F36" s="369"/>
      <c r="G36" s="369"/>
    </row>
    <row r="37" spans="1:7" ht="20.100000000000001" customHeight="1">
      <c r="A37" s="323" t="s">
        <v>14</v>
      </c>
      <c r="B37" s="444"/>
      <c r="C37" s="445"/>
      <c r="D37" s="323" t="s">
        <v>7</v>
      </c>
      <c r="E37" s="111"/>
      <c r="F37" s="112"/>
      <c r="G37" s="95"/>
    </row>
    <row r="38" spans="1:7" ht="20.100000000000001" customHeight="1">
      <c r="A38" s="325"/>
      <c r="B38" s="439"/>
      <c r="C38" s="441"/>
      <c r="D38" s="325"/>
      <c r="E38" s="97"/>
      <c r="F38" s="8"/>
      <c r="G38" s="98"/>
    </row>
    <row r="39" spans="1:7" ht="27" customHeight="1">
      <c r="A39" s="342" t="s">
        <v>23</v>
      </c>
      <c r="B39" s="342"/>
      <c r="C39" s="342"/>
      <c r="D39" s="342"/>
      <c r="E39" s="342"/>
      <c r="F39" s="342"/>
      <c r="G39" s="342"/>
    </row>
    <row r="40" spans="1:7" ht="20.100000000000001" customHeight="1">
      <c r="A40" s="323" t="s">
        <v>14</v>
      </c>
      <c r="B40" s="444" t="s">
        <v>693</v>
      </c>
      <c r="C40" s="450"/>
      <c r="D40" s="445"/>
      <c r="E40" s="323" t="s">
        <v>7</v>
      </c>
      <c r="F40" s="430" t="s">
        <v>695</v>
      </c>
      <c r="G40" s="432"/>
    </row>
    <row r="41" spans="1:7" ht="20.100000000000001" customHeight="1">
      <c r="A41" s="324"/>
      <c r="B41" s="436" t="s">
        <v>694</v>
      </c>
      <c r="C41" s="437"/>
      <c r="D41" s="438"/>
      <c r="E41" s="324"/>
      <c r="F41" s="436" t="s">
        <v>696</v>
      </c>
      <c r="G41" s="438"/>
    </row>
    <row r="42" spans="1:7" ht="20.100000000000001" customHeight="1">
      <c r="A42" s="324"/>
      <c r="B42" s="436"/>
      <c r="C42" s="437"/>
      <c r="D42" s="438"/>
      <c r="E42" s="324"/>
      <c r="F42" s="436" t="s">
        <v>697</v>
      </c>
      <c r="G42" s="438"/>
    </row>
    <row r="43" spans="1:7" ht="20.100000000000001" customHeight="1">
      <c r="A43" s="324"/>
      <c r="B43" s="436"/>
      <c r="C43" s="437"/>
      <c r="D43" s="438"/>
      <c r="E43" s="324"/>
      <c r="F43" s="436" t="s">
        <v>698</v>
      </c>
      <c r="G43" s="438"/>
    </row>
    <row r="44" spans="1:7" ht="20.100000000000001" customHeight="1">
      <c r="A44" s="324"/>
      <c r="B44" s="436"/>
      <c r="C44" s="437"/>
      <c r="D44" s="438"/>
      <c r="E44" s="324"/>
      <c r="F44" s="436" t="s">
        <v>700</v>
      </c>
      <c r="G44" s="438"/>
    </row>
    <row r="45" spans="1:7" ht="20.100000000000001" customHeight="1">
      <c r="A45" s="325"/>
      <c r="B45" s="439"/>
      <c r="C45" s="440"/>
      <c r="D45" s="441"/>
      <c r="E45" s="325"/>
      <c r="F45" s="439" t="s">
        <v>699</v>
      </c>
      <c r="G45" s="441"/>
    </row>
    <row r="46" spans="1:7" ht="24" customHeight="1">
      <c r="A46" s="347" t="s">
        <v>35</v>
      </c>
      <c r="B46" s="348"/>
      <c r="C46" s="277" t="s">
        <v>36</v>
      </c>
      <c r="D46" s="26">
        <f>B48+E48</f>
        <v>0</v>
      </c>
      <c r="E46" s="2"/>
      <c r="F46" s="2"/>
      <c r="G46" s="2"/>
    </row>
    <row r="47" spans="1:7" ht="27" customHeight="1">
      <c r="A47" s="349" t="s">
        <v>14</v>
      </c>
      <c r="B47" s="21" t="s">
        <v>19</v>
      </c>
      <c r="C47" s="21" t="s">
        <v>20</v>
      </c>
      <c r="D47" s="351" t="s">
        <v>7</v>
      </c>
      <c r="E47" s="21" t="s">
        <v>19</v>
      </c>
      <c r="F47" s="353" t="s">
        <v>20</v>
      </c>
      <c r="G47" s="354"/>
    </row>
    <row r="48" spans="1:7" ht="15.95" customHeight="1">
      <c r="A48" s="350"/>
      <c r="B48" s="453"/>
      <c r="C48" s="453"/>
      <c r="D48" s="352"/>
      <c r="E48" s="453"/>
      <c r="F48" s="463"/>
      <c r="G48" s="464"/>
    </row>
    <row r="49" spans="1:7" ht="20.100000000000001" customHeight="1">
      <c r="A49" s="350"/>
      <c r="B49" s="454"/>
      <c r="C49" s="454"/>
      <c r="D49" s="352"/>
      <c r="E49" s="454"/>
      <c r="F49" s="465"/>
      <c r="G49" s="466"/>
    </row>
    <row r="50" spans="1:7" ht="18" customHeight="1">
      <c r="A50" s="451"/>
      <c r="B50" s="455"/>
      <c r="C50" s="455"/>
      <c r="D50" s="452"/>
      <c r="E50" s="455"/>
      <c r="F50" s="467"/>
      <c r="G50" s="468"/>
    </row>
    <row r="51" spans="1:7" ht="24" customHeight="1">
      <c r="A51" s="443" t="s">
        <v>24</v>
      </c>
      <c r="B51" s="443"/>
      <c r="C51" s="443"/>
      <c r="D51" s="443"/>
      <c r="E51" s="443"/>
      <c r="F51" s="443"/>
      <c r="G51" s="443"/>
    </row>
    <row r="52" spans="1:7" ht="54.95" customHeight="1">
      <c r="A52" s="344"/>
      <c r="B52" s="345"/>
      <c r="C52" s="345"/>
      <c r="D52" s="345"/>
      <c r="E52" s="345"/>
      <c r="F52" s="345"/>
      <c r="G52" s="346"/>
    </row>
    <row r="53" spans="1:7" ht="15.95" customHeight="1"/>
    <row r="54" spans="1:7" ht="15" customHeight="1"/>
    <row r="55" spans="1:7" ht="15" customHeight="1"/>
    <row r="56" spans="1:7" ht="15" customHeight="1">
      <c r="C56" s="279" t="s">
        <v>17</v>
      </c>
    </row>
    <row r="57" spans="1:7" ht="15" customHeight="1"/>
    <row r="58" spans="1:7" ht="15" customHeight="1"/>
    <row r="59" spans="1:7" ht="15" customHeight="1"/>
  </sheetData>
  <mergeCells count="72">
    <mergeCell ref="E40:E45"/>
    <mergeCell ref="F45:G45"/>
    <mergeCell ref="A51:G51"/>
    <mergeCell ref="A52:G52"/>
    <mergeCell ref="E24:G24"/>
    <mergeCell ref="E25:G25"/>
    <mergeCell ref="A46:B46"/>
    <mergeCell ref="A47:A50"/>
    <mergeCell ref="D47:D50"/>
    <mergeCell ref="F47:G47"/>
    <mergeCell ref="B48:B50"/>
    <mergeCell ref="C48:C50"/>
    <mergeCell ref="E48:E50"/>
    <mergeCell ref="F48:G50"/>
    <mergeCell ref="A39:G39"/>
    <mergeCell ref="A40:A45"/>
    <mergeCell ref="B45:D45"/>
    <mergeCell ref="A36:G36"/>
    <mergeCell ref="A37:A38"/>
    <mergeCell ref="B37:C37"/>
    <mergeCell ref="D37:D38"/>
    <mergeCell ref="B38:C38"/>
    <mergeCell ref="F44:G44"/>
    <mergeCell ref="B41:D41"/>
    <mergeCell ref="B42:D42"/>
    <mergeCell ref="B43:D43"/>
    <mergeCell ref="B44:D44"/>
    <mergeCell ref="B40:D40"/>
    <mergeCell ref="F40:G40"/>
    <mergeCell ref="F41:G41"/>
    <mergeCell ref="F42:G42"/>
    <mergeCell ref="F43:G43"/>
    <mergeCell ref="E19:G19"/>
    <mergeCell ref="A30:G30"/>
    <mergeCell ref="A31:A35"/>
    <mergeCell ref="B31:C31"/>
    <mergeCell ref="D31:D35"/>
    <mergeCell ref="B32:C32"/>
    <mergeCell ref="B33:C33"/>
    <mergeCell ref="B34:C34"/>
    <mergeCell ref="B35:C35"/>
    <mergeCell ref="E31:G31"/>
    <mergeCell ref="E32:G32"/>
    <mergeCell ref="E33:G33"/>
    <mergeCell ref="E34:G34"/>
    <mergeCell ref="E35:G35"/>
    <mergeCell ref="D10:D13"/>
    <mergeCell ref="A14:G14"/>
    <mergeCell ref="E15:G15"/>
    <mergeCell ref="E20:G20"/>
    <mergeCell ref="A21:A29"/>
    <mergeCell ref="E21:G21"/>
    <mergeCell ref="E22:G22"/>
    <mergeCell ref="E23:G23"/>
    <mergeCell ref="E26:G26"/>
    <mergeCell ref="E27:G27"/>
    <mergeCell ref="E28:G28"/>
    <mergeCell ref="E29:G29"/>
    <mergeCell ref="A16:A20"/>
    <mergeCell ref="E16:G16"/>
    <mergeCell ref="E17:G17"/>
    <mergeCell ref="E18:G18"/>
    <mergeCell ref="B6:C6"/>
    <mergeCell ref="B7:C7"/>
    <mergeCell ref="B8:C8"/>
    <mergeCell ref="A9:C9"/>
    <mergeCell ref="A10:A13"/>
    <mergeCell ref="A1:G1"/>
    <mergeCell ref="B2:C2"/>
    <mergeCell ref="A3:C3"/>
    <mergeCell ref="B4:C4"/>
    <mergeCell ref="B5:C5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zoomScaleNormal="100" zoomScalePageLayoutView="150" workbookViewId="0">
      <selection activeCell="E7" sqref="E7:G7"/>
    </sheetView>
  </sheetViews>
  <sheetFormatPr defaultColWidth="11.5546875" defaultRowHeight="17.25"/>
  <cols>
    <col min="1" max="1" width="11.5546875" style="291"/>
    <col min="2" max="2" width="17.109375" style="291" customWidth="1"/>
    <col min="3" max="3" width="13.109375" style="291" customWidth="1"/>
    <col min="4" max="4" width="8.44140625" style="291" customWidth="1"/>
    <col min="5" max="5" width="18.88671875" style="291" customWidth="1"/>
    <col min="6" max="6" width="13.109375" style="291" customWidth="1"/>
    <col min="7" max="7" width="26.6640625" style="4" customWidth="1"/>
    <col min="8" max="16384" width="11.5546875" style="29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88" t="s">
        <v>26</v>
      </c>
      <c r="B2" s="386" t="s">
        <v>709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88" t="s">
        <v>25</v>
      </c>
      <c r="F3" s="18" t="s">
        <v>28</v>
      </c>
      <c r="G3" s="288" t="s">
        <v>29</v>
      </c>
      <c r="H3" s="3"/>
    </row>
    <row r="4" spans="1:8" ht="18.95" customHeight="1">
      <c r="A4" s="288" t="s">
        <v>2</v>
      </c>
      <c r="B4" s="415">
        <v>623150</v>
      </c>
      <c r="C4" s="416"/>
      <c r="D4" s="330"/>
      <c r="E4" s="17" t="s">
        <v>30</v>
      </c>
      <c r="F4" s="6">
        <v>25</v>
      </c>
      <c r="G4" s="28" t="s">
        <v>725</v>
      </c>
    </row>
    <row r="5" spans="1:8" ht="23.1" customHeight="1">
      <c r="A5" s="288" t="s">
        <v>3</v>
      </c>
      <c r="B5" s="417">
        <f>B6-B4</f>
        <v>1895700</v>
      </c>
      <c r="C5" s="418"/>
      <c r="D5" s="330"/>
      <c r="E5" s="17" t="s">
        <v>31</v>
      </c>
      <c r="F5" s="6">
        <v>5</v>
      </c>
      <c r="G5" s="28" t="s">
        <v>278</v>
      </c>
    </row>
    <row r="6" spans="1:8" ht="21.95" customHeight="1">
      <c r="A6" s="288" t="s">
        <v>4</v>
      </c>
      <c r="B6" s="417">
        <v>2518850</v>
      </c>
      <c r="C6" s="418"/>
      <c r="D6" s="330"/>
      <c r="E6" s="17" t="s">
        <v>32</v>
      </c>
      <c r="F6" s="6">
        <v>5</v>
      </c>
      <c r="G6" s="28" t="s">
        <v>305</v>
      </c>
    </row>
    <row r="7" spans="1:8" ht="24.75" customHeight="1">
      <c r="A7" s="292" t="s">
        <v>341</v>
      </c>
      <c r="B7" s="417">
        <f>61447850+B6</f>
        <v>63966700</v>
      </c>
      <c r="C7" s="418"/>
      <c r="D7" s="284"/>
      <c r="E7" s="131"/>
      <c r="F7" s="131"/>
      <c r="G7" s="280"/>
    </row>
    <row r="8" spans="1:8" ht="17.100000000000001" customHeight="1">
      <c r="A8" s="292" t="s">
        <v>342</v>
      </c>
      <c r="B8" s="417">
        <v>86000000</v>
      </c>
      <c r="C8" s="418"/>
      <c r="D8" s="284"/>
      <c r="E8" s="172"/>
      <c r="F8" s="172"/>
      <c r="G8" s="281"/>
    </row>
    <row r="9" spans="1:8" ht="20.100000000000001" customHeight="1">
      <c r="A9" s="341" t="s">
        <v>15</v>
      </c>
      <c r="B9" s="342"/>
      <c r="C9" s="343"/>
      <c r="D9" s="289"/>
      <c r="E9" s="8"/>
      <c r="F9" s="8"/>
      <c r="G9" s="9"/>
    </row>
    <row r="10" spans="1:8" ht="18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17.100000000000001" customHeight="1">
      <c r="A11" s="393"/>
      <c r="B11" s="293" t="s">
        <v>726</v>
      </c>
      <c r="C11" s="293">
        <v>5</v>
      </c>
      <c r="D11" s="395"/>
      <c r="E11" s="12"/>
      <c r="F11" s="290"/>
      <c r="G11" s="10"/>
    </row>
    <row r="12" spans="1:8" ht="27.95" customHeight="1">
      <c r="A12" s="393"/>
      <c r="B12" s="293" t="s">
        <v>727</v>
      </c>
      <c r="C12" s="293">
        <v>5</v>
      </c>
      <c r="D12" s="395"/>
      <c r="E12" s="12"/>
      <c r="F12" s="290"/>
      <c r="G12" s="10"/>
    </row>
    <row r="13" spans="1:8" ht="18.95" customHeight="1">
      <c r="A13" s="393"/>
      <c r="B13" s="24" t="s">
        <v>728</v>
      </c>
      <c r="C13" s="24">
        <v>5</v>
      </c>
      <c r="D13" s="395"/>
      <c r="E13" s="23"/>
      <c r="F13" s="24"/>
      <c r="G13" s="10"/>
    </row>
    <row r="14" spans="1:8" ht="17.100000000000001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8.95" customHeight="1">
      <c r="A16" s="323" t="s">
        <v>9</v>
      </c>
      <c r="B16" s="54">
        <v>0.47916666666666669</v>
      </c>
      <c r="C16" s="290" t="s">
        <v>710</v>
      </c>
      <c r="D16" s="290">
        <v>3</v>
      </c>
      <c r="E16" s="422"/>
      <c r="F16" s="423"/>
      <c r="G16" s="424"/>
    </row>
    <row r="17" spans="1:7" ht="18.95" customHeight="1">
      <c r="A17" s="324"/>
      <c r="B17" s="54">
        <v>0.5</v>
      </c>
      <c r="C17" s="290" t="s">
        <v>711</v>
      </c>
      <c r="D17" s="290">
        <v>4</v>
      </c>
      <c r="E17" s="422"/>
      <c r="F17" s="423"/>
      <c r="G17" s="424"/>
    </row>
    <row r="18" spans="1:7" ht="18.95" customHeight="1">
      <c r="A18" s="324"/>
      <c r="B18" s="54">
        <v>0.52083333333333337</v>
      </c>
      <c r="C18" s="290" t="s">
        <v>712</v>
      </c>
      <c r="D18" s="290">
        <v>4</v>
      </c>
      <c r="E18" s="422"/>
      <c r="F18" s="423"/>
      <c r="G18" s="424"/>
    </row>
    <row r="19" spans="1:7" ht="20.100000000000001" customHeight="1">
      <c r="A19" s="324"/>
      <c r="B19" s="290"/>
      <c r="C19" s="290"/>
      <c r="D19" s="290"/>
      <c r="E19" s="422"/>
      <c r="F19" s="423"/>
      <c r="G19" s="424"/>
    </row>
    <row r="20" spans="1:7" ht="21" customHeight="1">
      <c r="A20" s="325"/>
      <c r="B20" s="290"/>
      <c r="C20" s="290"/>
      <c r="D20" s="290"/>
      <c r="E20" s="422"/>
      <c r="F20" s="423"/>
      <c r="G20" s="424"/>
    </row>
    <row r="21" spans="1:7" ht="18.95" customHeight="1">
      <c r="A21" s="363" t="s">
        <v>10</v>
      </c>
      <c r="B21" s="54">
        <v>0.27083333333333331</v>
      </c>
      <c r="C21" s="290" t="s">
        <v>713</v>
      </c>
      <c r="D21" s="290">
        <v>4</v>
      </c>
      <c r="E21" s="425"/>
      <c r="F21" s="425"/>
      <c r="G21" s="425"/>
    </row>
    <row r="22" spans="1:7" ht="18.95" customHeight="1">
      <c r="A22" s="363"/>
      <c r="B22" s="54">
        <v>0.27083333333333331</v>
      </c>
      <c r="C22" s="290" t="s">
        <v>714</v>
      </c>
      <c r="D22" s="290">
        <v>8</v>
      </c>
      <c r="E22" s="425" t="s">
        <v>717</v>
      </c>
      <c r="F22" s="425"/>
      <c r="G22" s="425"/>
    </row>
    <row r="23" spans="1:7" ht="21.95" customHeight="1">
      <c r="A23" s="363"/>
      <c r="B23" s="54">
        <v>0.28125</v>
      </c>
      <c r="C23" s="290" t="s">
        <v>715</v>
      </c>
      <c r="D23" s="290">
        <v>6</v>
      </c>
      <c r="E23" s="425"/>
      <c r="F23" s="425"/>
      <c r="G23" s="425"/>
    </row>
    <row r="24" spans="1:7" ht="26.1" customHeight="1">
      <c r="A24" s="363"/>
      <c r="B24" s="54">
        <v>0.29166666666666669</v>
      </c>
      <c r="C24" s="290" t="s">
        <v>716</v>
      </c>
      <c r="D24" s="290">
        <v>2</v>
      </c>
      <c r="E24" s="425"/>
      <c r="F24" s="425"/>
      <c r="G24" s="425"/>
    </row>
    <row r="25" spans="1:7" ht="18.95" customHeight="1">
      <c r="A25" s="363"/>
      <c r="B25" s="290"/>
      <c r="C25" s="290"/>
      <c r="D25" s="290"/>
      <c r="E25" s="425"/>
      <c r="F25" s="425"/>
      <c r="G25" s="425"/>
    </row>
    <row r="26" spans="1:7" ht="18" customHeight="1">
      <c r="A26" s="342" t="s">
        <v>21</v>
      </c>
      <c r="B26" s="342"/>
      <c r="C26" s="342"/>
      <c r="D26" s="342"/>
      <c r="E26" s="342"/>
      <c r="F26" s="342"/>
      <c r="G26" s="342"/>
    </row>
    <row r="27" spans="1:7" ht="18" customHeight="1">
      <c r="A27" s="363" t="s">
        <v>14</v>
      </c>
      <c r="B27" s="444" t="s">
        <v>722</v>
      </c>
      <c r="C27" s="445"/>
      <c r="D27" s="363" t="s">
        <v>7</v>
      </c>
      <c r="E27" s="541" t="s">
        <v>724</v>
      </c>
      <c r="F27" s="542"/>
      <c r="G27" s="543"/>
    </row>
    <row r="28" spans="1:7" ht="18" customHeight="1">
      <c r="A28" s="363"/>
      <c r="B28" s="446" t="s">
        <v>723</v>
      </c>
      <c r="C28" s="447"/>
      <c r="D28" s="363"/>
      <c r="E28" s="544"/>
      <c r="F28" s="545"/>
      <c r="G28" s="546"/>
    </row>
    <row r="29" spans="1:7" ht="18.95" customHeight="1">
      <c r="A29" s="363"/>
      <c r="B29" s="446"/>
      <c r="C29" s="447"/>
      <c r="D29" s="363"/>
      <c r="E29" s="544"/>
      <c r="F29" s="545"/>
      <c r="G29" s="546"/>
    </row>
    <row r="30" spans="1:7" ht="24" customHeight="1">
      <c r="A30" s="363"/>
      <c r="B30" s="446"/>
      <c r="C30" s="447"/>
      <c r="D30" s="363"/>
      <c r="E30" s="544"/>
      <c r="F30" s="545"/>
      <c r="G30" s="546"/>
    </row>
    <row r="31" spans="1:7" ht="20.100000000000001" customHeight="1">
      <c r="A31" s="363"/>
      <c r="B31" s="448"/>
      <c r="C31" s="449"/>
      <c r="D31" s="363"/>
      <c r="E31" s="547"/>
      <c r="F31" s="548"/>
      <c r="G31" s="549"/>
    </row>
    <row r="32" spans="1:7" ht="20.100000000000001" customHeight="1">
      <c r="A32" s="342" t="s">
        <v>18</v>
      </c>
      <c r="B32" s="369"/>
      <c r="C32" s="369"/>
      <c r="D32" s="369"/>
      <c r="E32" s="369"/>
      <c r="F32" s="369"/>
      <c r="G32" s="369"/>
    </row>
    <row r="33" spans="1:7" ht="27" customHeight="1">
      <c r="A33" s="323" t="s">
        <v>14</v>
      </c>
      <c r="B33" s="444"/>
      <c r="C33" s="445"/>
      <c r="D33" s="323" t="s">
        <v>7</v>
      </c>
      <c r="E33" s="430"/>
      <c r="F33" s="431"/>
      <c r="G33" s="432"/>
    </row>
    <row r="34" spans="1:7" ht="20.100000000000001" customHeight="1">
      <c r="A34" s="325"/>
      <c r="B34" s="439"/>
      <c r="C34" s="441"/>
      <c r="D34" s="325"/>
      <c r="E34" s="433"/>
      <c r="F34" s="434"/>
      <c r="G34" s="435"/>
    </row>
    <row r="35" spans="1:7" ht="20.100000000000001" customHeight="1">
      <c r="A35" s="342" t="s">
        <v>23</v>
      </c>
      <c r="B35" s="342"/>
      <c r="C35" s="342"/>
      <c r="D35" s="342"/>
      <c r="E35" s="342"/>
      <c r="F35" s="342"/>
      <c r="G35" s="342"/>
    </row>
    <row r="36" spans="1:7" ht="20.100000000000001" customHeight="1">
      <c r="A36" s="323" t="s">
        <v>14</v>
      </c>
      <c r="B36" s="444" t="s">
        <v>718</v>
      </c>
      <c r="C36" s="450"/>
      <c r="D36" s="445"/>
      <c r="E36" s="323" t="s">
        <v>7</v>
      </c>
      <c r="F36" s="430"/>
      <c r="G36" s="432"/>
    </row>
    <row r="37" spans="1:7" ht="20.100000000000001" customHeight="1">
      <c r="A37" s="324"/>
      <c r="B37" s="436" t="s">
        <v>719</v>
      </c>
      <c r="C37" s="437"/>
      <c r="D37" s="438"/>
      <c r="E37" s="324"/>
      <c r="F37" s="456"/>
      <c r="G37" s="513"/>
    </row>
    <row r="38" spans="1:7" ht="20.100000000000001" customHeight="1">
      <c r="A38" s="324"/>
      <c r="B38" s="436" t="s">
        <v>720</v>
      </c>
      <c r="C38" s="437"/>
      <c r="D38" s="438"/>
      <c r="E38" s="324"/>
      <c r="F38" s="456"/>
      <c r="G38" s="513"/>
    </row>
    <row r="39" spans="1:7" ht="20.100000000000001" customHeight="1">
      <c r="A39" s="324"/>
      <c r="B39" s="436" t="s">
        <v>721</v>
      </c>
      <c r="C39" s="437"/>
      <c r="D39" s="438"/>
      <c r="E39" s="324"/>
      <c r="F39" s="456"/>
      <c r="G39" s="513"/>
    </row>
    <row r="40" spans="1:7" ht="24" customHeight="1">
      <c r="A40" s="324"/>
      <c r="B40" s="436"/>
      <c r="C40" s="437"/>
      <c r="D40" s="438"/>
      <c r="E40" s="324"/>
      <c r="F40" s="456"/>
      <c r="G40" s="513"/>
    </row>
    <row r="41" spans="1:7" ht="27" customHeight="1">
      <c r="A41" s="325"/>
      <c r="B41" s="439"/>
      <c r="C41" s="440"/>
      <c r="D41" s="441"/>
      <c r="E41" s="325"/>
      <c r="F41" s="433"/>
      <c r="G41" s="435"/>
    </row>
    <row r="42" spans="1:7" ht="15.95" customHeight="1">
      <c r="A42" s="347" t="s">
        <v>35</v>
      </c>
      <c r="B42" s="348"/>
      <c r="C42" s="287" t="s">
        <v>36</v>
      </c>
      <c r="D42" s="26">
        <f>B44+E44</f>
        <v>0</v>
      </c>
      <c r="E42" s="2"/>
      <c r="F42" s="2"/>
      <c r="G42" s="2"/>
    </row>
    <row r="43" spans="1:7" ht="20.100000000000001" customHeight="1">
      <c r="A43" s="349" t="s">
        <v>14</v>
      </c>
      <c r="B43" s="21" t="s">
        <v>19</v>
      </c>
      <c r="C43" s="21" t="s">
        <v>20</v>
      </c>
      <c r="D43" s="351" t="s">
        <v>7</v>
      </c>
      <c r="E43" s="21" t="s">
        <v>19</v>
      </c>
      <c r="F43" s="353" t="s">
        <v>20</v>
      </c>
      <c r="G43" s="354"/>
    </row>
    <row r="44" spans="1:7" ht="18" customHeight="1">
      <c r="A44" s="350"/>
      <c r="B44" s="453"/>
      <c r="C44" s="453"/>
      <c r="D44" s="352"/>
      <c r="E44" s="453"/>
      <c r="F44" s="463"/>
      <c r="G44" s="464"/>
    </row>
    <row r="45" spans="1:7" ht="24" customHeight="1">
      <c r="A45" s="350"/>
      <c r="B45" s="454"/>
      <c r="C45" s="454"/>
      <c r="D45" s="352"/>
      <c r="E45" s="454"/>
      <c r="F45" s="465"/>
      <c r="G45" s="466"/>
    </row>
    <row r="46" spans="1:7" ht="54.95" customHeight="1">
      <c r="A46" s="451"/>
      <c r="B46" s="455"/>
      <c r="C46" s="455"/>
      <c r="D46" s="452"/>
      <c r="E46" s="455"/>
      <c r="F46" s="467"/>
      <c r="G46" s="468"/>
    </row>
    <row r="47" spans="1:7" ht="15.95" customHeight="1">
      <c r="A47" s="443" t="s">
        <v>24</v>
      </c>
      <c r="B47" s="443"/>
      <c r="C47" s="443"/>
      <c r="D47" s="443"/>
      <c r="E47" s="443"/>
      <c r="F47" s="443"/>
      <c r="G47" s="443"/>
    </row>
    <row r="48" spans="1:7" ht="15" customHeight="1">
      <c r="A48" s="344"/>
      <c r="B48" s="345"/>
      <c r="C48" s="345"/>
      <c r="D48" s="345"/>
      <c r="E48" s="345"/>
      <c r="F48" s="345"/>
      <c r="G48" s="346"/>
    </row>
    <row r="49" spans="3:3" ht="15" customHeight="1"/>
    <row r="50" spans="3:3" ht="15" customHeight="1"/>
    <row r="51" spans="3:3" ht="15" customHeight="1"/>
    <row r="52" spans="3:3" ht="15" customHeight="1">
      <c r="C52" s="291" t="s">
        <v>17</v>
      </c>
    </row>
    <row r="53" spans="3:3" ht="15" customHeight="1"/>
  </sheetData>
  <mergeCells count="61">
    <mergeCell ref="B7:C7"/>
    <mergeCell ref="B8:C8"/>
    <mergeCell ref="A1:G1"/>
    <mergeCell ref="B2:C2"/>
    <mergeCell ref="A3:C3"/>
    <mergeCell ref="D3:D6"/>
    <mergeCell ref="B4:C4"/>
    <mergeCell ref="B5:C5"/>
    <mergeCell ref="B6:C6"/>
    <mergeCell ref="A9:C9"/>
    <mergeCell ref="A10:A13"/>
    <mergeCell ref="D10:D13"/>
    <mergeCell ref="A14:G14"/>
    <mergeCell ref="E15:G15"/>
    <mergeCell ref="E20:G20"/>
    <mergeCell ref="A21:A25"/>
    <mergeCell ref="E21:G21"/>
    <mergeCell ref="E22:G22"/>
    <mergeCell ref="E23:G23"/>
    <mergeCell ref="E24:G24"/>
    <mergeCell ref="E25:G25"/>
    <mergeCell ref="A16:A20"/>
    <mergeCell ref="E16:G16"/>
    <mergeCell ref="E17:G17"/>
    <mergeCell ref="E18:G18"/>
    <mergeCell ref="E19:G19"/>
    <mergeCell ref="A26:G26"/>
    <mergeCell ref="A27:A31"/>
    <mergeCell ref="B27:C27"/>
    <mergeCell ref="D27:D31"/>
    <mergeCell ref="E27:G31"/>
    <mergeCell ref="B28:C28"/>
    <mergeCell ref="B29:C29"/>
    <mergeCell ref="B30:C30"/>
    <mergeCell ref="B31:C31"/>
    <mergeCell ref="A32:G32"/>
    <mergeCell ref="A33:A34"/>
    <mergeCell ref="B33:C33"/>
    <mergeCell ref="D33:D34"/>
    <mergeCell ref="E33:G34"/>
    <mergeCell ref="B34:C34"/>
    <mergeCell ref="A35:G35"/>
    <mergeCell ref="A36:A41"/>
    <mergeCell ref="B36:D36"/>
    <mergeCell ref="E36:E41"/>
    <mergeCell ref="F36:G41"/>
    <mergeCell ref="B37:D37"/>
    <mergeCell ref="B38:D38"/>
    <mergeCell ref="B39:D39"/>
    <mergeCell ref="B40:D40"/>
    <mergeCell ref="B41:D41"/>
    <mergeCell ref="A47:G47"/>
    <mergeCell ref="A48:G48"/>
    <mergeCell ref="A42:B42"/>
    <mergeCell ref="A43:A46"/>
    <mergeCell ref="D43:D46"/>
    <mergeCell ref="F43:G43"/>
    <mergeCell ref="B44:B46"/>
    <mergeCell ref="C44:C46"/>
    <mergeCell ref="E44:E46"/>
    <mergeCell ref="F44:G4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zoomScaleNormal="100" zoomScalePageLayoutView="150" workbookViewId="0">
      <selection activeCell="I10" sqref="I10"/>
    </sheetView>
  </sheetViews>
  <sheetFormatPr defaultColWidth="11.5546875" defaultRowHeight="17.25"/>
  <cols>
    <col min="1" max="1" width="11.5546875" style="297"/>
    <col min="2" max="2" width="17.109375" style="297" customWidth="1"/>
    <col min="3" max="3" width="13.109375" style="297" customWidth="1"/>
    <col min="4" max="4" width="8.44140625" style="297" customWidth="1"/>
    <col min="5" max="5" width="18.88671875" style="297" customWidth="1"/>
    <col min="6" max="6" width="13.109375" style="297" customWidth="1"/>
    <col min="7" max="7" width="30" style="4" customWidth="1"/>
    <col min="8" max="16384" width="11.5546875" style="297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295" t="s">
        <v>26</v>
      </c>
      <c r="B2" s="386" t="s">
        <v>729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295" t="s">
        <v>25</v>
      </c>
      <c r="F3" s="18" t="s">
        <v>28</v>
      </c>
      <c r="G3" s="295" t="s">
        <v>29</v>
      </c>
      <c r="H3" s="3"/>
    </row>
    <row r="4" spans="1:8" ht="18.95" customHeight="1">
      <c r="A4" s="295" t="s">
        <v>2</v>
      </c>
      <c r="B4" s="415">
        <f>(10227300+442200)-8986500</f>
        <v>1683000</v>
      </c>
      <c r="C4" s="416"/>
      <c r="D4" s="330"/>
      <c r="E4" s="17" t="s">
        <v>30</v>
      </c>
      <c r="F4" s="6">
        <v>25</v>
      </c>
      <c r="G4" s="28" t="s">
        <v>749</v>
      </c>
    </row>
    <row r="5" spans="1:8" ht="23.1" customHeight="1">
      <c r="A5" s="295" t="s">
        <v>3</v>
      </c>
      <c r="B5" s="417">
        <f>12397100-8986500-1683000</f>
        <v>1727600</v>
      </c>
      <c r="C5" s="418"/>
      <c r="D5" s="330"/>
      <c r="E5" s="17" t="s">
        <v>31</v>
      </c>
      <c r="F5" s="6">
        <v>5</v>
      </c>
      <c r="G5" s="28" t="s">
        <v>749</v>
      </c>
    </row>
    <row r="6" spans="1:8" ht="21.95" customHeight="1">
      <c r="A6" s="295" t="s">
        <v>4</v>
      </c>
      <c r="B6" s="417">
        <f>B5+B4</f>
        <v>3410600</v>
      </c>
      <c r="C6" s="418"/>
      <c r="D6" s="330"/>
      <c r="E6" s="17" t="s">
        <v>32</v>
      </c>
      <c r="F6" s="6">
        <v>5</v>
      </c>
      <c r="G6" s="28" t="s">
        <v>750</v>
      </c>
    </row>
    <row r="7" spans="1:8" s="305" customFormat="1" ht="21.95" customHeight="1">
      <c r="A7" s="299" t="s">
        <v>748</v>
      </c>
      <c r="B7" s="417">
        <v>8986500</v>
      </c>
      <c r="C7" s="418"/>
      <c r="D7" s="298"/>
      <c r="E7" s="131"/>
      <c r="F7" s="131"/>
      <c r="G7" s="280"/>
    </row>
    <row r="8" spans="1:8" s="305" customFormat="1" ht="24.75" customHeight="1">
      <c r="A8" s="315" t="s">
        <v>341</v>
      </c>
      <c r="B8" s="550">
        <f>63966700+B6+B7</f>
        <v>76363800</v>
      </c>
      <c r="C8" s="551"/>
      <c r="D8" s="284"/>
      <c r="E8" s="172"/>
      <c r="F8" s="172"/>
      <c r="G8" s="281"/>
    </row>
    <row r="9" spans="1:8" s="305" customFormat="1" ht="17.100000000000001" customHeight="1">
      <c r="A9" s="299" t="s">
        <v>342</v>
      </c>
      <c r="B9" s="417">
        <v>86000000</v>
      </c>
      <c r="C9" s="418"/>
      <c r="D9" s="284"/>
      <c r="E9" s="172"/>
      <c r="F9" s="172"/>
      <c r="G9" s="281"/>
    </row>
    <row r="10" spans="1:8" s="305" customFormat="1" ht="27.95" customHeight="1">
      <c r="A10" s="341" t="s">
        <v>15</v>
      </c>
      <c r="B10" s="342"/>
      <c r="C10" s="343"/>
      <c r="D10" s="300"/>
      <c r="E10" s="8"/>
      <c r="F10" s="8"/>
      <c r="G10" s="9"/>
    </row>
    <row r="11" spans="1:8" s="305" customFormat="1" ht="17.100000000000001" customHeight="1">
      <c r="A11" s="392" t="s">
        <v>5</v>
      </c>
      <c r="B11" s="19" t="s">
        <v>33</v>
      </c>
      <c r="C11" s="19" t="s">
        <v>34</v>
      </c>
      <c r="D11" s="394" t="s">
        <v>6</v>
      </c>
      <c r="E11" s="19" t="s">
        <v>33</v>
      </c>
      <c r="F11" s="19" t="s">
        <v>34</v>
      </c>
      <c r="G11" s="10"/>
    </row>
    <row r="12" spans="1:8" ht="20.100000000000001" customHeight="1">
      <c r="A12" s="393"/>
      <c r="B12" s="304" t="s">
        <v>751</v>
      </c>
      <c r="C12" s="304">
        <v>5</v>
      </c>
      <c r="D12" s="395"/>
      <c r="E12" s="12"/>
      <c r="F12" s="296"/>
      <c r="G12" s="10"/>
    </row>
    <row r="13" spans="1:8" ht="18" customHeight="1">
      <c r="A13" s="393"/>
      <c r="B13" s="304" t="s">
        <v>752</v>
      </c>
      <c r="C13" s="304">
        <v>3</v>
      </c>
      <c r="D13" s="395"/>
      <c r="E13" s="12"/>
      <c r="F13" s="296"/>
      <c r="G13" s="10"/>
    </row>
    <row r="14" spans="1:8" ht="17.100000000000001" customHeight="1">
      <c r="A14" s="393"/>
      <c r="B14" s="24" t="s">
        <v>753</v>
      </c>
      <c r="C14" s="24">
        <v>3</v>
      </c>
      <c r="D14" s="395"/>
      <c r="E14" s="23"/>
      <c r="F14" s="24"/>
      <c r="G14" s="10"/>
    </row>
    <row r="15" spans="1:8" ht="27.95" customHeight="1">
      <c r="A15" s="341" t="s">
        <v>22</v>
      </c>
      <c r="B15" s="369"/>
      <c r="C15" s="369"/>
      <c r="D15" s="369"/>
      <c r="E15" s="369"/>
      <c r="F15" s="369"/>
      <c r="G15" s="370"/>
    </row>
    <row r="16" spans="1:8" ht="18.95" customHeight="1">
      <c r="A16" s="11"/>
      <c r="B16" s="19" t="s">
        <v>8</v>
      </c>
      <c r="C16" s="19" t="s">
        <v>11</v>
      </c>
      <c r="D16" s="19" t="s">
        <v>12</v>
      </c>
      <c r="E16" s="419" t="s">
        <v>13</v>
      </c>
      <c r="F16" s="420"/>
      <c r="G16" s="421"/>
    </row>
    <row r="17" spans="1:7" ht="17.100000000000001" customHeight="1">
      <c r="A17" s="323" t="s">
        <v>9</v>
      </c>
      <c r="B17" s="296" t="s">
        <v>738</v>
      </c>
      <c r="C17" s="296" t="s">
        <v>739</v>
      </c>
      <c r="D17" s="296">
        <v>19</v>
      </c>
      <c r="E17" s="422" t="s">
        <v>740</v>
      </c>
      <c r="F17" s="423"/>
      <c r="G17" s="424"/>
    </row>
    <row r="18" spans="1:7" ht="18.95" customHeight="1">
      <c r="A18" s="324"/>
      <c r="B18" s="54">
        <v>0.45833333333333331</v>
      </c>
      <c r="C18" s="296" t="s">
        <v>741</v>
      </c>
      <c r="D18" s="296">
        <v>2</v>
      </c>
      <c r="E18" s="422"/>
      <c r="F18" s="423"/>
      <c r="G18" s="424"/>
    </row>
    <row r="19" spans="1:7" ht="18.95" customHeight="1">
      <c r="A19" s="324"/>
      <c r="B19" s="54">
        <v>4.1666666666666664E-2</v>
      </c>
      <c r="C19" s="296" t="s">
        <v>121</v>
      </c>
      <c r="D19" s="296">
        <v>8</v>
      </c>
      <c r="E19" s="422"/>
      <c r="F19" s="423"/>
      <c r="G19" s="424"/>
    </row>
    <row r="20" spans="1:7" ht="18.95" customHeight="1">
      <c r="A20" s="324"/>
      <c r="B20" s="296"/>
      <c r="C20" s="296"/>
      <c r="D20" s="296"/>
      <c r="E20" s="422"/>
      <c r="F20" s="423"/>
      <c r="G20" s="424"/>
    </row>
    <row r="21" spans="1:7" ht="18.95" customHeight="1">
      <c r="A21" s="325"/>
      <c r="B21" s="296"/>
      <c r="C21" s="296"/>
      <c r="D21" s="296"/>
      <c r="E21" s="422"/>
      <c r="F21" s="423"/>
      <c r="G21" s="424"/>
    </row>
    <row r="22" spans="1:7" ht="20.100000000000001" customHeight="1">
      <c r="A22" s="363" t="s">
        <v>10</v>
      </c>
      <c r="B22" s="54">
        <v>0.25</v>
      </c>
      <c r="C22" s="296" t="s">
        <v>742</v>
      </c>
      <c r="D22" s="296">
        <v>2</v>
      </c>
      <c r="E22" s="425"/>
      <c r="F22" s="425"/>
      <c r="G22" s="425"/>
    </row>
    <row r="23" spans="1:7" ht="21" customHeight="1">
      <c r="A23" s="363"/>
      <c r="B23" s="54">
        <v>0.27083333333333331</v>
      </c>
      <c r="C23" s="296" t="s">
        <v>743</v>
      </c>
      <c r="D23" s="296">
        <v>2</v>
      </c>
      <c r="E23" s="425" t="s">
        <v>747</v>
      </c>
      <c r="F23" s="425"/>
      <c r="G23" s="425"/>
    </row>
    <row r="24" spans="1:7" ht="18.95" customHeight="1">
      <c r="A24" s="363"/>
      <c r="B24" s="54">
        <v>0.27083333333333331</v>
      </c>
      <c r="C24" s="296" t="s">
        <v>66</v>
      </c>
      <c r="D24" s="296">
        <v>3</v>
      </c>
      <c r="E24" s="425"/>
      <c r="F24" s="425"/>
      <c r="G24" s="425"/>
    </row>
    <row r="25" spans="1:7" ht="18.95" customHeight="1">
      <c r="A25" s="363"/>
      <c r="B25" s="54">
        <v>0.29166666666666669</v>
      </c>
      <c r="C25" s="296" t="s">
        <v>744</v>
      </c>
      <c r="D25" s="296">
        <v>8</v>
      </c>
      <c r="E25" s="425"/>
      <c r="F25" s="425"/>
      <c r="G25" s="425"/>
    </row>
    <row r="26" spans="1:7" ht="18.95" customHeight="1">
      <c r="A26" s="363"/>
      <c r="B26" s="54">
        <v>0.29166666666666669</v>
      </c>
      <c r="C26" s="296" t="s">
        <v>745</v>
      </c>
      <c r="D26" s="296">
        <v>3</v>
      </c>
      <c r="E26" s="422"/>
      <c r="F26" s="423"/>
      <c r="G26" s="424"/>
    </row>
    <row r="27" spans="1:7" ht="18.95" customHeight="1">
      <c r="A27" s="363"/>
      <c r="B27" s="54">
        <v>0.3125</v>
      </c>
      <c r="C27" s="296" t="s">
        <v>746</v>
      </c>
      <c r="D27" s="296">
        <v>2</v>
      </c>
      <c r="E27" s="422"/>
      <c r="F27" s="423"/>
      <c r="G27" s="424"/>
    </row>
    <row r="28" spans="1:7" ht="26.1" customHeight="1">
      <c r="A28" s="342" t="s">
        <v>21</v>
      </c>
      <c r="B28" s="342"/>
      <c r="C28" s="342"/>
      <c r="D28" s="342"/>
      <c r="E28" s="342"/>
      <c r="F28" s="342"/>
      <c r="G28" s="342"/>
    </row>
    <row r="29" spans="1:7" ht="18.95" customHeight="1">
      <c r="A29" s="363" t="s">
        <v>14</v>
      </c>
      <c r="B29" s="444" t="s">
        <v>735</v>
      </c>
      <c r="C29" s="445"/>
      <c r="D29" s="363" t="s">
        <v>7</v>
      </c>
      <c r="E29" s="430" t="s">
        <v>754</v>
      </c>
      <c r="F29" s="431"/>
      <c r="G29" s="432"/>
    </row>
    <row r="30" spans="1:7" ht="18" customHeight="1">
      <c r="A30" s="363"/>
      <c r="B30" s="446" t="s">
        <v>736</v>
      </c>
      <c r="C30" s="447"/>
      <c r="D30" s="363"/>
      <c r="E30" s="456" t="s">
        <v>755</v>
      </c>
      <c r="F30" s="515"/>
      <c r="G30" s="513"/>
    </row>
    <row r="31" spans="1:7" ht="18" customHeight="1">
      <c r="A31" s="363"/>
      <c r="B31" s="446" t="s">
        <v>737</v>
      </c>
      <c r="C31" s="447"/>
      <c r="D31" s="363"/>
      <c r="E31" s="436" t="s">
        <v>756</v>
      </c>
      <c r="F31" s="437"/>
      <c r="G31" s="438"/>
    </row>
    <row r="32" spans="1:7" ht="18" customHeight="1">
      <c r="A32" s="363"/>
      <c r="B32" s="446"/>
      <c r="C32" s="447"/>
      <c r="D32" s="363"/>
      <c r="E32" s="456"/>
      <c r="F32" s="515"/>
      <c r="G32" s="513"/>
    </row>
    <row r="33" spans="1:7" s="305" customFormat="1" ht="18" customHeight="1">
      <c r="A33" s="363"/>
      <c r="B33" s="301"/>
      <c r="C33" s="302"/>
      <c r="D33" s="363"/>
      <c r="E33" s="303" t="s">
        <v>757</v>
      </c>
      <c r="F33" s="307"/>
      <c r="G33" s="306"/>
    </row>
    <row r="34" spans="1:7" ht="18.95" customHeight="1">
      <c r="A34" s="363"/>
      <c r="B34" s="448"/>
      <c r="C34" s="449"/>
      <c r="D34" s="363"/>
      <c r="E34" s="97" t="s">
        <v>758</v>
      </c>
      <c r="F34" s="8"/>
      <c r="G34" s="98"/>
    </row>
    <row r="35" spans="1:7" ht="24" customHeight="1">
      <c r="A35" s="342" t="s">
        <v>18</v>
      </c>
      <c r="B35" s="369"/>
      <c r="C35" s="369"/>
      <c r="D35" s="369"/>
      <c r="E35" s="369"/>
      <c r="F35" s="369"/>
      <c r="G35" s="369"/>
    </row>
    <row r="36" spans="1:7" ht="20.100000000000001" customHeight="1">
      <c r="A36" s="323" t="s">
        <v>14</v>
      </c>
      <c r="B36" s="444"/>
      <c r="C36" s="445"/>
      <c r="D36" s="323" t="s">
        <v>7</v>
      </c>
      <c r="E36" s="430"/>
      <c r="F36" s="431"/>
      <c r="G36" s="432"/>
    </row>
    <row r="37" spans="1:7" ht="20.100000000000001" customHeight="1">
      <c r="A37" s="325"/>
      <c r="B37" s="439"/>
      <c r="C37" s="441"/>
      <c r="D37" s="325"/>
      <c r="E37" s="433"/>
      <c r="F37" s="434"/>
      <c r="G37" s="435"/>
    </row>
    <row r="38" spans="1:7" ht="27" customHeight="1">
      <c r="A38" s="342" t="s">
        <v>23</v>
      </c>
      <c r="B38" s="342"/>
      <c r="C38" s="342"/>
      <c r="D38" s="342"/>
      <c r="E38" s="342"/>
      <c r="F38" s="342"/>
      <c r="G38" s="342"/>
    </row>
    <row r="39" spans="1:7" ht="20.100000000000001" customHeight="1">
      <c r="A39" s="323" t="s">
        <v>14</v>
      </c>
      <c r="B39" s="444" t="s">
        <v>70</v>
      </c>
      <c r="C39" s="450"/>
      <c r="D39" s="445"/>
      <c r="E39" s="323" t="s">
        <v>7</v>
      </c>
      <c r="F39" s="430"/>
      <c r="G39" s="432"/>
    </row>
    <row r="40" spans="1:7" ht="20.100000000000001" customHeight="1">
      <c r="A40" s="324"/>
      <c r="B40" s="436" t="s">
        <v>730</v>
      </c>
      <c r="C40" s="437"/>
      <c r="D40" s="438"/>
      <c r="E40" s="324"/>
      <c r="F40" s="456"/>
      <c r="G40" s="513"/>
    </row>
    <row r="41" spans="1:7" ht="20.100000000000001" customHeight="1">
      <c r="A41" s="324"/>
      <c r="B41" s="436" t="s">
        <v>444</v>
      </c>
      <c r="C41" s="437"/>
      <c r="D41" s="438"/>
      <c r="E41" s="324"/>
      <c r="F41" s="456"/>
      <c r="G41" s="513"/>
    </row>
    <row r="42" spans="1:7" ht="20.100000000000001" customHeight="1">
      <c r="A42" s="324"/>
      <c r="B42" s="436" t="s">
        <v>731</v>
      </c>
      <c r="C42" s="437"/>
      <c r="D42" s="438"/>
      <c r="E42" s="324"/>
      <c r="F42" s="456"/>
      <c r="G42" s="513"/>
    </row>
    <row r="43" spans="1:7" ht="20.100000000000001" customHeight="1">
      <c r="A43" s="324"/>
      <c r="B43" s="436" t="s">
        <v>732</v>
      </c>
      <c r="C43" s="437"/>
      <c r="D43" s="438"/>
      <c r="E43" s="324"/>
      <c r="F43" s="456"/>
      <c r="G43" s="513"/>
    </row>
    <row r="44" spans="1:7" ht="20.100000000000001" customHeight="1">
      <c r="A44" s="324"/>
      <c r="B44" s="436" t="s">
        <v>733</v>
      </c>
      <c r="C44" s="437"/>
      <c r="D44" s="438"/>
      <c r="E44" s="324"/>
      <c r="F44" s="456"/>
      <c r="G44" s="513"/>
    </row>
    <row r="45" spans="1:7" ht="20.100000000000001" customHeight="1">
      <c r="A45" s="324"/>
      <c r="B45" s="436" t="s">
        <v>734</v>
      </c>
      <c r="C45" s="437"/>
      <c r="D45" s="438"/>
      <c r="E45" s="324"/>
      <c r="F45" s="456"/>
      <c r="G45" s="513"/>
    </row>
    <row r="46" spans="1:7" ht="24" customHeight="1">
      <c r="A46" s="347" t="s">
        <v>35</v>
      </c>
      <c r="B46" s="348"/>
      <c r="C46" s="294" t="s">
        <v>36</v>
      </c>
      <c r="D46" s="26">
        <f>B48+E48</f>
        <v>0</v>
      </c>
      <c r="E46" s="2"/>
      <c r="F46" s="2"/>
      <c r="G46" s="2"/>
    </row>
    <row r="47" spans="1:7" ht="27" customHeight="1">
      <c r="A47" s="349" t="s">
        <v>14</v>
      </c>
      <c r="B47" s="21" t="s">
        <v>19</v>
      </c>
      <c r="C47" s="21" t="s">
        <v>20</v>
      </c>
      <c r="D47" s="351" t="s">
        <v>7</v>
      </c>
      <c r="E47" s="21" t="s">
        <v>19</v>
      </c>
      <c r="F47" s="353" t="s">
        <v>20</v>
      </c>
      <c r="G47" s="354"/>
    </row>
    <row r="48" spans="1:7" ht="15.95" customHeight="1">
      <c r="A48" s="350"/>
      <c r="B48" s="453"/>
      <c r="C48" s="453"/>
      <c r="D48" s="352"/>
      <c r="E48" s="453"/>
      <c r="F48" s="463"/>
      <c r="G48" s="464"/>
    </row>
    <row r="49" spans="1:7" ht="20.100000000000001" customHeight="1">
      <c r="A49" s="350"/>
      <c r="B49" s="454"/>
      <c r="C49" s="454"/>
      <c r="D49" s="352"/>
      <c r="E49" s="454"/>
      <c r="F49" s="465"/>
      <c r="G49" s="466"/>
    </row>
    <row r="50" spans="1:7" ht="18" customHeight="1">
      <c r="A50" s="451"/>
      <c r="B50" s="455"/>
      <c r="C50" s="455"/>
      <c r="D50" s="452"/>
      <c r="E50" s="455"/>
      <c r="F50" s="467"/>
      <c r="G50" s="468"/>
    </row>
    <row r="51" spans="1:7" ht="24" customHeight="1">
      <c r="A51" s="443" t="s">
        <v>24</v>
      </c>
      <c r="B51" s="443"/>
      <c r="C51" s="443"/>
      <c r="D51" s="443"/>
      <c r="E51" s="443"/>
      <c r="F51" s="443"/>
      <c r="G51" s="443"/>
    </row>
    <row r="52" spans="1:7" ht="54.95" customHeight="1">
      <c r="A52" s="344"/>
      <c r="B52" s="345"/>
      <c r="C52" s="345"/>
      <c r="D52" s="345"/>
      <c r="E52" s="345"/>
      <c r="F52" s="345"/>
      <c r="G52" s="346"/>
    </row>
    <row r="53" spans="1:7" ht="15.95" customHeight="1"/>
    <row r="54" spans="1:7" ht="15" customHeight="1"/>
    <row r="55" spans="1:7" ht="15" customHeight="1"/>
    <row r="56" spans="1:7" ht="15" customHeight="1">
      <c r="C56" s="297" t="s">
        <v>17</v>
      </c>
    </row>
    <row r="57" spans="1:7" ht="15" customHeight="1"/>
    <row r="58" spans="1:7" ht="15" customHeight="1"/>
    <row r="59" spans="1:7" ht="15" customHeight="1"/>
  </sheetData>
  <mergeCells count="67">
    <mergeCell ref="B8:C8"/>
    <mergeCell ref="B9:C9"/>
    <mergeCell ref="B7:C7"/>
    <mergeCell ref="E29:G29"/>
    <mergeCell ref="E30:G30"/>
    <mergeCell ref="A10:C10"/>
    <mergeCell ref="A11:A14"/>
    <mergeCell ref="D11:D14"/>
    <mergeCell ref="A15:G15"/>
    <mergeCell ref="E16:G16"/>
    <mergeCell ref="E21:G21"/>
    <mergeCell ref="A22:A27"/>
    <mergeCell ref="E22:G22"/>
    <mergeCell ref="E23:G23"/>
    <mergeCell ref="E24:G24"/>
    <mergeCell ref="E25:G25"/>
    <mergeCell ref="A1:G1"/>
    <mergeCell ref="B2:C2"/>
    <mergeCell ref="A3:C3"/>
    <mergeCell ref="D3:D6"/>
    <mergeCell ref="B4:C4"/>
    <mergeCell ref="B5:C5"/>
    <mergeCell ref="B6:C6"/>
    <mergeCell ref="A17:A21"/>
    <mergeCell ref="E17:G17"/>
    <mergeCell ref="E18:G18"/>
    <mergeCell ref="E19:G19"/>
    <mergeCell ref="E20:G20"/>
    <mergeCell ref="A28:G28"/>
    <mergeCell ref="A29:A34"/>
    <mergeCell ref="B29:C29"/>
    <mergeCell ref="D29:D34"/>
    <mergeCell ref="B30:C30"/>
    <mergeCell ref="B31:C31"/>
    <mergeCell ref="B32:C32"/>
    <mergeCell ref="B34:C34"/>
    <mergeCell ref="E31:G31"/>
    <mergeCell ref="E32:G32"/>
    <mergeCell ref="A35:G35"/>
    <mergeCell ref="A36:A37"/>
    <mergeCell ref="B36:C36"/>
    <mergeCell ref="D36:D37"/>
    <mergeCell ref="E36:G37"/>
    <mergeCell ref="B37:C37"/>
    <mergeCell ref="B39:D39"/>
    <mergeCell ref="E39:E45"/>
    <mergeCell ref="F39:G45"/>
    <mergeCell ref="B40:D40"/>
    <mergeCell ref="B41:D41"/>
    <mergeCell ref="B42:D42"/>
    <mergeCell ref="B43:D43"/>
    <mergeCell ref="A51:G51"/>
    <mergeCell ref="A52:G52"/>
    <mergeCell ref="B44:D44"/>
    <mergeCell ref="B45:D45"/>
    <mergeCell ref="E26:G26"/>
    <mergeCell ref="E27:G27"/>
    <mergeCell ref="A46:B46"/>
    <mergeCell ref="A47:A50"/>
    <mergeCell ref="D47:D50"/>
    <mergeCell ref="F47:G47"/>
    <mergeCell ref="B48:B50"/>
    <mergeCell ref="C48:C50"/>
    <mergeCell ref="E48:E50"/>
    <mergeCell ref="F48:G50"/>
    <mergeCell ref="A38:G38"/>
    <mergeCell ref="A39:A45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zoomScaleNormal="100" zoomScalePageLayoutView="150" workbookViewId="0">
      <selection activeCell="H11" sqref="H11"/>
    </sheetView>
  </sheetViews>
  <sheetFormatPr defaultColWidth="11.5546875" defaultRowHeight="17.25"/>
  <cols>
    <col min="1" max="1" width="11.5546875" style="314"/>
    <col min="2" max="2" width="17.109375" style="314" customWidth="1"/>
    <col min="3" max="3" width="13.109375" style="314" customWidth="1"/>
    <col min="4" max="4" width="8.44140625" style="314" customWidth="1"/>
    <col min="5" max="5" width="18.88671875" style="314" customWidth="1"/>
    <col min="6" max="6" width="13.109375" style="314" customWidth="1"/>
    <col min="7" max="7" width="30" style="4" customWidth="1"/>
    <col min="8" max="16384" width="11.5546875" style="314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309" t="s">
        <v>26</v>
      </c>
      <c r="B2" s="386" t="s">
        <v>759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552" t="s">
        <v>17</v>
      </c>
      <c r="E3" s="309" t="s">
        <v>25</v>
      </c>
      <c r="F3" s="18" t="s">
        <v>28</v>
      </c>
      <c r="G3" s="309" t="s">
        <v>29</v>
      </c>
      <c r="H3" s="3"/>
    </row>
    <row r="4" spans="1:8" ht="18.95" customHeight="1">
      <c r="A4" s="309" t="s">
        <v>2</v>
      </c>
      <c r="B4" s="415">
        <v>1138500</v>
      </c>
      <c r="C4" s="416"/>
      <c r="D4" s="553"/>
      <c r="E4" s="17" t="s">
        <v>30</v>
      </c>
      <c r="F4" s="6">
        <v>25</v>
      </c>
      <c r="G4" s="28" t="s">
        <v>113</v>
      </c>
    </row>
    <row r="5" spans="1:8" ht="23.1" customHeight="1">
      <c r="A5" s="309" t="s">
        <v>3</v>
      </c>
      <c r="B5" s="417">
        <f>3315500-1138500</f>
        <v>2177000</v>
      </c>
      <c r="C5" s="418"/>
      <c r="D5" s="553"/>
      <c r="E5" s="17" t="s">
        <v>31</v>
      </c>
      <c r="F5" s="6">
        <v>5</v>
      </c>
      <c r="G5" s="28" t="s">
        <v>113</v>
      </c>
    </row>
    <row r="6" spans="1:8" ht="21.95" customHeight="1">
      <c r="A6" s="309" t="s">
        <v>4</v>
      </c>
      <c r="B6" s="417">
        <v>3315500</v>
      </c>
      <c r="C6" s="418"/>
      <c r="D6" s="554"/>
      <c r="E6" s="17" t="s">
        <v>32</v>
      </c>
      <c r="F6" s="6">
        <v>5</v>
      </c>
      <c r="G6" s="28" t="s">
        <v>149</v>
      </c>
    </row>
    <row r="7" spans="1:8" ht="20.25" customHeight="1">
      <c r="A7" s="315" t="s">
        <v>341</v>
      </c>
      <c r="B7" s="550">
        <v>82255900</v>
      </c>
      <c r="C7" s="551"/>
      <c r="D7" s="284"/>
      <c r="E7" s="317"/>
      <c r="F7" s="172"/>
      <c r="G7" s="281"/>
    </row>
    <row r="8" spans="1:8" ht="21" customHeight="1">
      <c r="A8" s="309" t="s">
        <v>342</v>
      </c>
      <c r="B8" s="417">
        <v>86000000</v>
      </c>
      <c r="C8" s="418"/>
      <c r="D8" s="284"/>
      <c r="E8" s="172"/>
      <c r="F8" s="172"/>
      <c r="G8" s="281"/>
    </row>
    <row r="9" spans="1:8" ht="27.95" customHeight="1">
      <c r="A9" s="341" t="s">
        <v>15</v>
      </c>
      <c r="B9" s="342"/>
      <c r="C9" s="343"/>
      <c r="D9" s="310"/>
      <c r="E9" s="8"/>
      <c r="F9" s="8"/>
      <c r="G9" s="201"/>
    </row>
    <row r="10" spans="1:8" ht="17.100000000000001" customHeight="1">
      <c r="A10" s="392" t="s">
        <v>5</v>
      </c>
      <c r="B10" s="19" t="s">
        <v>33</v>
      </c>
      <c r="C10" s="19" t="s">
        <v>34</v>
      </c>
      <c r="D10" s="394" t="s">
        <v>6</v>
      </c>
      <c r="E10" s="19" t="s">
        <v>33</v>
      </c>
      <c r="F10" s="19" t="s">
        <v>34</v>
      </c>
      <c r="G10" s="10"/>
    </row>
    <row r="11" spans="1:8" ht="20.100000000000001" customHeight="1">
      <c r="A11" s="393"/>
      <c r="B11" s="316" t="s">
        <v>777</v>
      </c>
      <c r="C11" s="311">
        <v>15</v>
      </c>
      <c r="D11" s="395"/>
      <c r="E11" s="12"/>
      <c r="F11" s="311"/>
      <c r="G11" s="10"/>
    </row>
    <row r="12" spans="1:8" ht="18" customHeight="1">
      <c r="A12" s="393"/>
      <c r="B12" s="316" t="s">
        <v>779</v>
      </c>
      <c r="C12" s="311">
        <v>10</v>
      </c>
      <c r="D12" s="395"/>
      <c r="E12" s="12"/>
      <c r="F12" s="311"/>
      <c r="G12" s="10"/>
    </row>
    <row r="13" spans="1:8" ht="17.100000000000001" customHeight="1">
      <c r="A13" s="393"/>
      <c r="B13" s="24" t="s">
        <v>778</v>
      </c>
      <c r="C13" s="24">
        <v>4</v>
      </c>
      <c r="D13" s="395"/>
      <c r="E13" s="23"/>
      <c r="F13" s="24"/>
      <c r="G13" s="10"/>
    </row>
    <row r="14" spans="1:8" ht="27.95" customHeight="1">
      <c r="A14" s="341" t="s">
        <v>22</v>
      </c>
      <c r="B14" s="369"/>
      <c r="C14" s="369"/>
      <c r="D14" s="369"/>
      <c r="E14" s="369"/>
      <c r="F14" s="369"/>
      <c r="G14" s="370"/>
    </row>
    <row r="15" spans="1:8" ht="18.95" customHeight="1">
      <c r="A15" s="11"/>
      <c r="B15" s="19" t="s">
        <v>8</v>
      </c>
      <c r="C15" s="19" t="s">
        <v>11</v>
      </c>
      <c r="D15" s="19" t="s">
        <v>12</v>
      </c>
      <c r="E15" s="419" t="s">
        <v>13</v>
      </c>
      <c r="F15" s="420"/>
      <c r="G15" s="421"/>
    </row>
    <row r="16" spans="1:8" ht="17.100000000000001" customHeight="1">
      <c r="A16" s="323" t="s">
        <v>9</v>
      </c>
      <c r="B16" s="54">
        <v>0.5</v>
      </c>
      <c r="C16" s="311" t="s">
        <v>760</v>
      </c>
      <c r="D16" s="311">
        <v>15</v>
      </c>
      <c r="E16" s="422"/>
      <c r="F16" s="423"/>
      <c r="G16" s="424"/>
    </row>
    <row r="17" spans="1:7" ht="18.95" customHeight="1">
      <c r="A17" s="324"/>
      <c r="B17" s="54"/>
      <c r="C17" s="311"/>
      <c r="D17" s="311"/>
      <c r="E17" s="422"/>
      <c r="F17" s="423"/>
      <c r="G17" s="424"/>
    </row>
    <row r="18" spans="1:7" ht="18.95" customHeight="1">
      <c r="A18" s="324"/>
      <c r="B18" s="54"/>
      <c r="C18" s="311"/>
      <c r="D18" s="311"/>
      <c r="E18" s="422"/>
      <c r="F18" s="423"/>
      <c r="G18" s="424"/>
    </row>
    <row r="19" spans="1:7" ht="18.95" customHeight="1">
      <c r="A19" s="324"/>
      <c r="B19" s="311"/>
      <c r="C19" s="311"/>
      <c r="D19" s="311"/>
      <c r="E19" s="422"/>
      <c r="F19" s="423"/>
      <c r="G19" s="424"/>
    </row>
    <row r="20" spans="1:7" ht="18.95" customHeight="1">
      <c r="A20" s="325"/>
      <c r="B20" s="311"/>
      <c r="C20" s="311"/>
      <c r="D20" s="311"/>
      <c r="E20" s="422"/>
      <c r="F20" s="423"/>
      <c r="G20" s="424"/>
    </row>
    <row r="21" spans="1:7" ht="20.100000000000001" customHeight="1">
      <c r="A21" s="363" t="s">
        <v>10</v>
      </c>
      <c r="B21" s="54">
        <v>0.29166666666666669</v>
      </c>
      <c r="C21" s="311" t="s">
        <v>761</v>
      </c>
      <c r="D21" s="311">
        <v>4</v>
      </c>
      <c r="E21" s="425" t="s">
        <v>772</v>
      </c>
      <c r="F21" s="425"/>
      <c r="G21" s="425"/>
    </row>
    <row r="22" spans="1:7" ht="20.100000000000001" customHeight="1">
      <c r="A22" s="363"/>
      <c r="B22" s="54">
        <v>0.27083333333333331</v>
      </c>
      <c r="C22" s="311" t="s">
        <v>762</v>
      </c>
      <c r="D22" s="311">
        <v>6</v>
      </c>
      <c r="E22" s="425" t="s">
        <v>771</v>
      </c>
      <c r="F22" s="425"/>
      <c r="G22" s="425"/>
    </row>
    <row r="23" spans="1:7" ht="20.100000000000001" customHeight="1">
      <c r="A23" s="363"/>
      <c r="B23" s="54">
        <v>0.29166666666666669</v>
      </c>
      <c r="C23" s="311" t="s">
        <v>763</v>
      </c>
      <c r="D23" s="311">
        <v>7</v>
      </c>
      <c r="E23" s="425" t="s">
        <v>770</v>
      </c>
      <c r="F23" s="425"/>
      <c r="G23" s="425"/>
    </row>
    <row r="24" spans="1:7" ht="20.100000000000001" customHeight="1">
      <c r="A24" s="363"/>
      <c r="B24" s="54">
        <v>0.29166666666666669</v>
      </c>
      <c r="C24" s="311" t="s">
        <v>764</v>
      </c>
      <c r="D24" s="311">
        <v>2</v>
      </c>
      <c r="E24" s="425" t="s">
        <v>769</v>
      </c>
      <c r="F24" s="425"/>
      <c r="G24" s="425"/>
    </row>
    <row r="25" spans="1:7" ht="21" customHeight="1">
      <c r="A25" s="363"/>
      <c r="B25" s="54">
        <v>0.29166666666666669</v>
      </c>
      <c r="C25" s="311" t="s">
        <v>765</v>
      </c>
      <c r="D25" s="311">
        <v>3</v>
      </c>
      <c r="E25" s="425"/>
      <c r="F25" s="425"/>
      <c r="G25" s="425"/>
    </row>
    <row r="26" spans="1:7" ht="18.95" customHeight="1">
      <c r="A26" s="363"/>
      <c r="B26" s="54">
        <v>0.33333333333333331</v>
      </c>
      <c r="C26" s="311" t="s">
        <v>766</v>
      </c>
      <c r="D26" s="311">
        <v>2</v>
      </c>
      <c r="E26" s="425"/>
      <c r="F26" s="425"/>
      <c r="G26" s="425"/>
    </row>
    <row r="27" spans="1:7" ht="18.95" customHeight="1">
      <c r="A27" s="363"/>
      <c r="B27" s="54"/>
      <c r="C27" s="311"/>
      <c r="D27" s="311"/>
      <c r="E27" s="425"/>
      <c r="F27" s="425"/>
      <c r="G27" s="425"/>
    </row>
    <row r="28" spans="1:7" ht="18.95" customHeight="1">
      <c r="A28" s="363"/>
      <c r="B28" s="54"/>
      <c r="C28" s="311"/>
      <c r="D28" s="311"/>
      <c r="E28" s="422"/>
      <c r="F28" s="423"/>
      <c r="G28" s="424"/>
    </row>
    <row r="29" spans="1:7" ht="18.95" customHeight="1">
      <c r="A29" s="363"/>
      <c r="B29" s="54"/>
      <c r="C29" s="311"/>
      <c r="D29" s="311"/>
      <c r="E29" s="422"/>
      <c r="F29" s="423"/>
      <c r="G29" s="424"/>
    </row>
    <row r="30" spans="1:7" ht="26.1" customHeight="1">
      <c r="A30" s="342" t="s">
        <v>21</v>
      </c>
      <c r="B30" s="342"/>
      <c r="C30" s="342"/>
      <c r="D30" s="342"/>
      <c r="E30" s="342"/>
      <c r="F30" s="342"/>
      <c r="G30" s="342"/>
    </row>
    <row r="31" spans="1:7" ht="18.95" customHeight="1">
      <c r="A31" s="363" t="s">
        <v>14</v>
      </c>
      <c r="B31" s="444" t="s">
        <v>775</v>
      </c>
      <c r="C31" s="445"/>
      <c r="D31" s="363" t="s">
        <v>7</v>
      </c>
      <c r="E31" s="430" t="s">
        <v>767</v>
      </c>
      <c r="F31" s="431"/>
      <c r="G31" s="432"/>
    </row>
    <row r="32" spans="1:7" ht="18" customHeight="1">
      <c r="A32" s="363"/>
      <c r="B32" s="446" t="s">
        <v>776</v>
      </c>
      <c r="C32" s="447"/>
      <c r="D32" s="363"/>
      <c r="E32" s="436" t="s">
        <v>773</v>
      </c>
      <c r="F32" s="437"/>
      <c r="G32" s="438"/>
    </row>
    <row r="33" spans="1:7" ht="18" customHeight="1">
      <c r="A33" s="363"/>
      <c r="B33" s="446"/>
      <c r="C33" s="447"/>
      <c r="D33" s="363"/>
      <c r="E33" s="436"/>
      <c r="F33" s="437"/>
      <c r="G33" s="438"/>
    </row>
    <row r="34" spans="1:7" ht="18" customHeight="1">
      <c r="A34" s="363"/>
      <c r="B34" s="446"/>
      <c r="C34" s="447"/>
      <c r="D34" s="363"/>
      <c r="E34" s="456" t="s">
        <v>768</v>
      </c>
      <c r="F34" s="515"/>
      <c r="G34" s="513"/>
    </row>
    <row r="35" spans="1:7" ht="18" customHeight="1">
      <c r="A35" s="363"/>
      <c r="B35" s="312"/>
      <c r="C35" s="313"/>
      <c r="D35" s="363"/>
      <c r="E35" s="436" t="s">
        <v>774</v>
      </c>
      <c r="F35" s="437"/>
      <c r="G35" s="438"/>
    </row>
    <row r="36" spans="1:7" ht="18.95" customHeight="1">
      <c r="A36" s="363"/>
      <c r="B36" s="448"/>
      <c r="C36" s="449"/>
      <c r="D36" s="363"/>
      <c r="E36" s="433"/>
      <c r="F36" s="434"/>
      <c r="G36" s="435"/>
    </row>
    <row r="37" spans="1:7" ht="24" customHeight="1">
      <c r="A37" s="342" t="s">
        <v>18</v>
      </c>
      <c r="B37" s="369"/>
      <c r="C37" s="369"/>
      <c r="D37" s="369"/>
      <c r="E37" s="369"/>
      <c r="F37" s="369"/>
      <c r="G37" s="369"/>
    </row>
    <row r="38" spans="1:7" ht="20.100000000000001" customHeight="1">
      <c r="A38" s="323" t="s">
        <v>14</v>
      </c>
      <c r="B38" s="444"/>
      <c r="C38" s="445"/>
      <c r="D38" s="323" t="s">
        <v>7</v>
      </c>
      <c r="E38" s="430"/>
      <c r="F38" s="431"/>
      <c r="G38" s="432"/>
    </row>
    <row r="39" spans="1:7" ht="20.100000000000001" customHeight="1">
      <c r="A39" s="325"/>
      <c r="B39" s="439"/>
      <c r="C39" s="441"/>
      <c r="D39" s="325"/>
      <c r="E39" s="433"/>
      <c r="F39" s="434"/>
      <c r="G39" s="435"/>
    </row>
    <row r="40" spans="1:7" ht="27" customHeight="1">
      <c r="A40" s="342" t="s">
        <v>23</v>
      </c>
      <c r="B40" s="342"/>
      <c r="C40" s="342"/>
      <c r="D40" s="342"/>
      <c r="E40" s="342"/>
      <c r="F40" s="342"/>
      <c r="G40" s="342"/>
    </row>
    <row r="41" spans="1:7" ht="20.100000000000001" customHeight="1">
      <c r="A41" s="323" t="s">
        <v>14</v>
      </c>
      <c r="B41" s="444"/>
      <c r="C41" s="450"/>
      <c r="D41" s="445"/>
      <c r="E41" s="323" t="s">
        <v>7</v>
      </c>
      <c r="F41" s="430"/>
      <c r="G41" s="432"/>
    </row>
    <row r="42" spans="1:7" ht="20.100000000000001" customHeight="1">
      <c r="A42" s="324"/>
      <c r="B42" s="436"/>
      <c r="C42" s="437"/>
      <c r="D42" s="438"/>
      <c r="E42" s="324"/>
      <c r="F42" s="456"/>
      <c r="G42" s="513"/>
    </row>
    <row r="43" spans="1:7" ht="20.100000000000001" customHeight="1">
      <c r="A43" s="324"/>
      <c r="B43" s="436"/>
      <c r="C43" s="437"/>
      <c r="D43" s="438"/>
      <c r="E43" s="324"/>
      <c r="F43" s="456"/>
      <c r="G43" s="513"/>
    </row>
    <row r="44" spans="1:7" ht="20.100000000000001" customHeight="1">
      <c r="A44" s="324"/>
      <c r="B44" s="436"/>
      <c r="C44" s="437"/>
      <c r="D44" s="438"/>
      <c r="E44" s="324"/>
      <c r="F44" s="456"/>
      <c r="G44" s="513"/>
    </row>
    <row r="45" spans="1:7" ht="20.100000000000001" customHeight="1">
      <c r="A45" s="324"/>
      <c r="B45" s="436"/>
      <c r="C45" s="437"/>
      <c r="D45" s="438"/>
      <c r="E45" s="324"/>
      <c r="F45" s="456"/>
      <c r="G45" s="513"/>
    </row>
    <row r="46" spans="1:7" ht="20.100000000000001" customHeight="1">
      <c r="A46" s="324"/>
      <c r="B46" s="436"/>
      <c r="C46" s="437"/>
      <c r="D46" s="438"/>
      <c r="E46" s="324"/>
      <c r="F46" s="456"/>
      <c r="G46" s="513"/>
    </row>
    <row r="47" spans="1:7" ht="20.100000000000001" customHeight="1">
      <c r="A47" s="324"/>
      <c r="B47" s="436"/>
      <c r="C47" s="437"/>
      <c r="D47" s="438"/>
      <c r="E47" s="324"/>
      <c r="F47" s="433"/>
      <c r="G47" s="435"/>
    </row>
    <row r="48" spans="1:7" ht="24" customHeight="1">
      <c r="A48" s="347" t="s">
        <v>35</v>
      </c>
      <c r="B48" s="348"/>
      <c r="C48" s="308" t="s">
        <v>36</v>
      </c>
      <c r="D48" s="26">
        <f>B50+E50</f>
        <v>0</v>
      </c>
      <c r="E48" s="2"/>
      <c r="F48" s="2"/>
      <c r="G48" s="2"/>
    </row>
    <row r="49" spans="1:7" ht="27" customHeight="1">
      <c r="A49" s="349" t="s">
        <v>14</v>
      </c>
      <c r="B49" s="21" t="s">
        <v>19</v>
      </c>
      <c r="C49" s="21" t="s">
        <v>20</v>
      </c>
      <c r="D49" s="351" t="s">
        <v>7</v>
      </c>
      <c r="E49" s="21" t="s">
        <v>19</v>
      </c>
      <c r="F49" s="353" t="s">
        <v>20</v>
      </c>
      <c r="G49" s="354"/>
    </row>
    <row r="50" spans="1:7" ht="15.95" customHeight="1">
      <c r="A50" s="350"/>
      <c r="B50" s="453"/>
      <c r="C50" s="453"/>
      <c r="D50" s="352"/>
      <c r="E50" s="453"/>
      <c r="F50" s="463"/>
      <c r="G50" s="464"/>
    </row>
    <row r="51" spans="1:7" ht="20.100000000000001" customHeight="1">
      <c r="A51" s="350"/>
      <c r="B51" s="454"/>
      <c r="C51" s="454"/>
      <c r="D51" s="352"/>
      <c r="E51" s="454"/>
      <c r="F51" s="465"/>
      <c r="G51" s="466"/>
    </row>
    <row r="52" spans="1:7" ht="18" customHeight="1">
      <c r="A52" s="451"/>
      <c r="B52" s="455"/>
      <c r="C52" s="455"/>
      <c r="D52" s="452"/>
      <c r="E52" s="455"/>
      <c r="F52" s="467"/>
      <c r="G52" s="468"/>
    </row>
    <row r="53" spans="1:7" ht="24" customHeight="1">
      <c r="A53" s="443" t="s">
        <v>24</v>
      </c>
      <c r="B53" s="443"/>
      <c r="C53" s="443"/>
      <c r="D53" s="443"/>
      <c r="E53" s="443"/>
      <c r="F53" s="443"/>
      <c r="G53" s="443"/>
    </row>
    <row r="54" spans="1:7" ht="54.95" customHeight="1">
      <c r="A54" s="344"/>
      <c r="B54" s="345"/>
      <c r="C54" s="345"/>
      <c r="D54" s="345"/>
      <c r="E54" s="345"/>
      <c r="F54" s="345"/>
      <c r="G54" s="346"/>
    </row>
    <row r="55" spans="1:7" ht="15.95" customHeight="1"/>
    <row r="56" spans="1:7" ht="15" customHeight="1"/>
    <row r="57" spans="1:7" ht="15" customHeight="1"/>
    <row r="58" spans="1:7" ht="15" customHeight="1">
      <c r="C58" s="314" t="s">
        <v>17</v>
      </c>
    </row>
    <row r="59" spans="1:7" ht="15" customHeight="1"/>
    <row r="60" spans="1:7" ht="15" customHeight="1"/>
    <row r="61" spans="1:7" ht="15" customHeight="1"/>
  </sheetData>
  <mergeCells count="78">
    <mergeCell ref="D10:D13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A14:G14"/>
    <mergeCell ref="E15:G15"/>
    <mergeCell ref="A16:A20"/>
    <mergeCell ref="E16:G16"/>
    <mergeCell ref="E17:G17"/>
    <mergeCell ref="E18:G18"/>
    <mergeCell ref="E19:G19"/>
    <mergeCell ref="E20:G20"/>
    <mergeCell ref="A21:A29"/>
    <mergeCell ref="E21:G21"/>
    <mergeCell ref="E25:G25"/>
    <mergeCell ref="E26:G26"/>
    <mergeCell ref="E27:G27"/>
    <mergeCell ref="E28:G28"/>
    <mergeCell ref="E29:G29"/>
    <mergeCell ref="A30:G30"/>
    <mergeCell ref="A31:A36"/>
    <mergeCell ref="B31:C31"/>
    <mergeCell ref="D31:D36"/>
    <mergeCell ref="E31:G31"/>
    <mergeCell ref="B32:C32"/>
    <mergeCell ref="E32:G32"/>
    <mergeCell ref="B33:C33"/>
    <mergeCell ref="E33:G33"/>
    <mergeCell ref="B34:C34"/>
    <mergeCell ref="E35:G35"/>
    <mergeCell ref="E36:G36"/>
    <mergeCell ref="E34:G34"/>
    <mergeCell ref="B36:C36"/>
    <mergeCell ref="A37:G37"/>
    <mergeCell ref="A38:A39"/>
    <mergeCell ref="B38:C38"/>
    <mergeCell ref="D38:D39"/>
    <mergeCell ref="B39:C39"/>
    <mergeCell ref="E38:G38"/>
    <mergeCell ref="E39:G39"/>
    <mergeCell ref="B41:D41"/>
    <mergeCell ref="E41:E47"/>
    <mergeCell ref="B42:D42"/>
    <mergeCell ref="B43:D43"/>
    <mergeCell ref="B44:D44"/>
    <mergeCell ref="B45:D45"/>
    <mergeCell ref="B46:D46"/>
    <mergeCell ref="A53:G53"/>
    <mergeCell ref="A54:G54"/>
    <mergeCell ref="E22:G22"/>
    <mergeCell ref="E24:G24"/>
    <mergeCell ref="E23:G23"/>
    <mergeCell ref="B47:D47"/>
    <mergeCell ref="A48:B48"/>
    <mergeCell ref="A49:A52"/>
    <mergeCell ref="D49:D52"/>
    <mergeCell ref="F49:G49"/>
    <mergeCell ref="B50:B52"/>
    <mergeCell ref="C50:C52"/>
    <mergeCell ref="E50:E52"/>
    <mergeCell ref="F50:G52"/>
    <mergeCell ref="A40:G40"/>
    <mergeCell ref="A41:A47"/>
    <mergeCell ref="F46:G46"/>
    <mergeCell ref="F47:G47"/>
    <mergeCell ref="F41:G41"/>
    <mergeCell ref="F42:G42"/>
    <mergeCell ref="F43:G43"/>
    <mergeCell ref="F44:G44"/>
    <mergeCell ref="F45:G45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zoomScaleNormal="100" zoomScalePageLayoutView="150" workbookViewId="0">
      <selection activeCell="A12" sqref="A12:G12"/>
    </sheetView>
  </sheetViews>
  <sheetFormatPr defaultColWidth="11.5546875" defaultRowHeight="17.25"/>
  <cols>
    <col min="1" max="1" width="11.5546875" style="322"/>
    <col min="2" max="2" width="17.109375" style="322" customWidth="1"/>
    <col min="3" max="3" width="13.109375" style="322" customWidth="1"/>
    <col min="4" max="4" width="8.44140625" style="322" customWidth="1"/>
    <col min="5" max="5" width="18.88671875" style="322" customWidth="1"/>
    <col min="6" max="6" width="13.109375" style="322" customWidth="1"/>
    <col min="7" max="7" width="26.6640625" style="4" customWidth="1"/>
    <col min="8" max="16384" width="11.5546875" style="322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318" t="s">
        <v>26</v>
      </c>
      <c r="B2" s="386" t="s">
        <v>780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318" t="s">
        <v>25</v>
      </c>
      <c r="F3" s="18" t="s">
        <v>28</v>
      </c>
      <c r="G3" s="318" t="s">
        <v>29</v>
      </c>
      <c r="H3" s="3"/>
    </row>
    <row r="4" spans="1:8" ht="18.95" customHeight="1">
      <c r="A4" s="318" t="s">
        <v>2</v>
      </c>
      <c r="B4" s="415">
        <v>555400</v>
      </c>
      <c r="C4" s="416"/>
      <c r="D4" s="330"/>
      <c r="E4" s="17" t="s">
        <v>30</v>
      </c>
      <c r="F4" s="6">
        <v>25</v>
      </c>
      <c r="G4" s="7" t="s">
        <v>802</v>
      </c>
    </row>
    <row r="5" spans="1:8" ht="23.1" customHeight="1">
      <c r="A5" s="318" t="s">
        <v>3</v>
      </c>
      <c r="B5" s="417">
        <f>B6-B4</f>
        <v>1311300</v>
      </c>
      <c r="C5" s="418"/>
      <c r="D5" s="330"/>
      <c r="E5" s="17" t="s">
        <v>31</v>
      </c>
      <c r="F5" s="6">
        <v>5</v>
      </c>
      <c r="G5" s="7" t="s">
        <v>802</v>
      </c>
    </row>
    <row r="6" spans="1:8" ht="21.95" customHeight="1">
      <c r="A6" s="318" t="s">
        <v>4</v>
      </c>
      <c r="B6" s="417">
        <v>1866700</v>
      </c>
      <c r="C6" s="418"/>
      <c r="D6" s="330"/>
      <c r="E6" s="17" t="s">
        <v>32</v>
      </c>
      <c r="F6" s="6">
        <v>5</v>
      </c>
      <c r="G6" s="7" t="s">
        <v>803</v>
      </c>
    </row>
    <row r="7" spans="1:8" ht="27.95" customHeight="1">
      <c r="A7" s="341" t="s">
        <v>15</v>
      </c>
      <c r="B7" s="342"/>
      <c r="C7" s="343"/>
      <c r="D7" s="320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11" t="s">
        <v>804</v>
      </c>
      <c r="C9" s="11">
        <v>6</v>
      </c>
      <c r="D9" s="395"/>
      <c r="E9" s="12"/>
      <c r="F9" s="321"/>
      <c r="G9" s="10"/>
    </row>
    <row r="10" spans="1:8" ht="18" customHeight="1">
      <c r="A10" s="393"/>
      <c r="B10" s="11" t="s">
        <v>805</v>
      </c>
      <c r="C10" s="11">
        <v>5</v>
      </c>
      <c r="D10" s="395"/>
      <c r="E10" s="12"/>
      <c r="F10" s="321"/>
      <c r="G10" s="10"/>
    </row>
    <row r="11" spans="1:8" ht="17.100000000000001" customHeight="1">
      <c r="A11" s="393"/>
      <c r="B11" s="22" t="s">
        <v>806</v>
      </c>
      <c r="C11" s="22">
        <v>5</v>
      </c>
      <c r="D11" s="395"/>
      <c r="E11" s="23"/>
      <c r="F11" s="24"/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0.5</v>
      </c>
      <c r="C14" s="321" t="s">
        <v>781</v>
      </c>
      <c r="D14" s="321">
        <v>3</v>
      </c>
      <c r="E14" s="422"/>
      <c r="F14" s="423"/>
      <c r="G14" s="424"/>
    </row>
    <row r="15" spans="1:8" ht="18.95" customHeight="1">
      <c r="A15" s="324"/>
      <c r="B15" s="54">
        <v>4.1666666666666664E-2</v>
      </c>
      <c r="C15" s="321" t="s">
        <v>66</v>
      </c>
      <c r="D15" s="321">
        <v>2</v>
      </c>
      <c r="E15" s="422" t="s">
        <v>782</v>
      </c>
      <c r="F15" s="423"/>
      <c r="G15" s="424"/>
    </row>
    <row r="16" spans="1:8" ht="18.95" customHeight="1">
      <c r="A16" s="324"/>
      <c r="B16" s="321"/>
      <c r="C16" s="321"/>
      <c r="D16" s="321"/>
      <c r="E16" s="422"/>
      <c r="F16" s="423"/>
      <c r="G16" s="424"/>
    </row>
    <row r="17" spans="1:7" ht="18.95" customHeight="1">
      <c r="A17" s="324"/>
      <c r="B17" s="321"/>
      <c r="C17" s="321"/>
      <c r="D17" s="321"/>
      <c r="E17" s="422"/>
      <c r="F17" s="423"/>
      <c r="G17" s="424"/>
    </row>
    <row r="18" spans="1:7" ht="18.95" customHeight="1">
      <c r="A18" s="325"/>
      <c r="B18" s="321"/>
      <c r="C18" s="321"/>
      <c r="D18" s="321"/>
      <c r="E18" s="422"/>
      <c r="F18" s="423"/>
      <c r="G18" s="424"/>
    </row>
    <row r="19" spans="1:7" ht="20.100000000000001" customHeight="1">
      <c r="A19" s="363" t="s">
        <v>10</v>
      </c>
      <c r="B19" s="54">
        <v>0.2638888888888889</v>
      </c>
      <c r="C19" s="321" t="s">
        <v>783</v>
      </c>
      <c r="D19" s="321">
        <v>8</v>
      </c>
      <c r="E19" s="425"/>
      <c r="F19" s="425"/>
      <c r="G19" s="425"/>
    </row>
    <row r="20" spans="1:7" ht="21" customHeight="1">
      <c r="A20" s="363"/>
      <c r="B20" s="54">
        <v>0.29166666666666669</v>
      </c>
      <c r="C20" s="321" t="s">
        <v>784</v>
      </c>
      <c r="D20" s="321">
        <v>2</v>
      </c>
      <c r="E20" s="425"/>
      <c r="F20" s="425"/>
      <c r="G20" s="425"/>
    </row>
    <row r="21" spans="1:7" ht="18.95" customHeight="1">
      <c r="A21" s="363"/>
      <c r="B21" s="54">
        <v>0.29166666666666669</v>
      </c>
      <c r="C21" s="321" t="s">
        <v>785</v>
      </c>
      <c r="D21" s="321">
        <v>2</v>
      </c>
      <c r="E21" s="425"/>
      <c r="F21" s="425"/>
      <c r="G21" s="425"/>
    </row>
    <row r="22" spans="1:7" ht="18.95" customHeight="1">
      <c r="A22" s="363"/>
      <c r="B22" s="54">
        <v>0.3125</v>
      </c>
      <c r="C22" s="321" t="s">
        <v>786</v>
      </c>
      <c r="D22" s="321">
        <v>2</v>
      </c>
      <c r="E22" s="425"/>
      <c r="F22" s="425"/>
      <c r="G22" s="425"/>
    </row>
    <row r="23" spans="1:7" ht="21.95" customHeight="1">
      <c r="A23" s="363"/>
      <c r="B23" s="321"/>
      <c r="C23" s="321"/>
      <c r="D23" s="321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 t="s">
        <v>791</v>
      </c>
      <c r="C25" s="445"/>
      <c r="D25" s="363" t="s">
        <v>7</v>
      </c>
      <c r="E25" s="444" t="s">
        <v>797</v>
      </c>
      <c r="F25" s="450"/>
      <c r="G25" s="445"/>
    </row>
    <row r="26" spans="1:7" ht="18" customHeight="1">
      <c r="A26" s="363"/>
      <c r="B26" s="446" t="s">
        <v>792</v>
      </c>
      <c r="C26" s="447"/>
      <c r="D26" s="363"/>
      <c r="E26" s="436" t="s">
        <v>798</v>
      </c>
      <c r="F26" s="437"/>
      <c r="G26" s="438"/>
    </row>
    <row r="27" spans="1:7" ht="18" customHeight="1">
      <c r="A27" s="363"/>
      <c r="B27" s="446" t="s">
        <v>793</v>
      </c>
      <c r="C27" s="447"/>
      <c r="D27" s="363"/>
      <c r="E27" s="436" t="s">
        <v>799</v>
      </c>
      <c r="F27" s="437"/>
      <c r="G27" s="438"/>
    </row>
    <row r="28" spans="1:7" ht="18" customHeight="1">
      <c r="A28" s="363"/>
      <c r="B28" s="446" t="s">
        <v>794</v>
      </c>
      <c r="C28" s="447"/>
      <c r="D28" s="363"/>
      <c r="E28" s="555" t="s">
        <v>800</v>
      </c>
      <c r="F28" s="527"/>
      <c r="G28" s="528"/>
    </row>
    <row r="29" spans="1:7" ht="18.95" customHeight="1">
      <c r="A29" s="363"/>
      <c r="B29" s="448"/>
      <c r="C29" s="449"/>
      <c r="D29" s="363"/>
      <c r="E29" s="556" t="s">
        <v>801</v>
      </c>
      <c r="F29" s="557"/>
      <c r="G29" s="558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 t="s">
        <v>796</v>
      </c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787</v>
      </c>
      <c r="C34" s="450"/>
      <c r="D34" s="445"/>
      <c r="E34" s="323" t="s">
        <v>7</v>
      </c>
      <c r="F34" s="430"/>
      <c r="G34" s="432"/>
    </row>
    <row r="35" spans="1:7" ht="20.100000000000001" customHeight="1">
      <c r="A35" s="324"/>
      <c r="B35" s="436" t="s">
        <v>795</v>
      </c>
      <c r="C35" s="437"/>
      <c r="D35" s="438"/>
      <c r="E35" s="324"/>
      <c r="F35" s="456"/>
      <c r="G35" s="513"/>
    </row>
    <row r="36" spans="1:7" ht="20.100000000000001" customHeight="1">
      <c r="A36" s="324"/>
      <c r="B36" s="436" t="s">
        <v>788</v>
      </c>
      <c r="C36" s="437"/>
      <c r="D36" s="438"/>
      <c r="E36" s="324"/>
      <c r="F36" s="456"/>
      <c r="G36" s="513"/>
    </row>
    <row r="37" spans="1:7" ht="20.100000000000001" customHeight="1">
      <c r="A37" s="324"/>
      <c r="B37" s="436" t="s">
        <v>789</v>
      </c>
      <c r="C37" s="437"/>
      <c r="D37" s="438"/>
      <c r="E37" s="324"/>
      <c r="F37" s="456"/>
      <c r="G37" s="513"/>
    </row>
    <row r="38" spans="1:7" ht="20.100000000000001" customHeight="1">
      <c r="A38" s="324"/>
      <c r="B38" s="436" t="s">
        <v>790</v>
      </c>
      <c r="C38" s="437"/>
      <c r="D38" s="438"/>
      <c r="E38" s="324"/>
      <c r="F38" s="456"/>
      <c r="G38" s="513"/>
    </row>
    <row r="39" spans="1:7" ht="20.100000000000001" customHeight="1">
      <c r="A39" s="325"/>
      <c r="B39" s="439" t="s">
        <v>76</v>
      </c>
      <c r="C39" s="440"/>
      <c r="D39" s="441"/>
      <c r="E39" s="325"/>
      <c r="F39" s="433"/>
      <c r="G39" s="435"/>
    </row>
    <row r="40" spans="1:7" ht="24" customHeight="1">
      <c r="A40" s="347" t="s">
        <v>35</v>
      </c>
      <c r="B40" s="348"/>
      <c r="C40" s="319" t="s">
        <v>36</v>
      </c>
      <c r="D40" s="26">
        <f>B42+E42</f>
        <v>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53"/>
      <c r="F42" s="463"/>
      <c r="G42" s="464"/>
    </row>
    <row r="43" spans="1:7" ht="20.100000000000001" customHeight="1">
      <c r="A43" s="350"/>
      <c r="B43" s="454"/>
      <c r="C43" s="454"/>
      <c r="D43" s="352"/>
      <c r="E43" s="454"/>
      <c r="F43" s="465"/>
      <c r="G43" s="466"/>
    </row>
    <row r="44" spans="1:7" ht="18" customHeight="1">
      <c r="A44" s="451"/>
      <c r="B44" s="455"/>
      <c r="C44" s="455"/>
      <c r="D44" s="452"/>
      <c r="E44" s="455"/>
      <c r="F44" s="467"/>
      <c r="G44" s="46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s="322" t="s">
        <v>17</v>
      </c>
    </row>
    <row r="51" spans="3:3" ht="15" customHeight="1"/>
    <row r="52" spans="3:3" ht="15" customHeight="1"/>
    <row r="53" spans="3:3" ht="15" customHeight="1"/>
  </sheetData>
  <mergeCells count="63">
    <mergeCell ref="A45:G45"/>
    <mergeCell ref="A46:G46"/>
    <mergeCell ref="A40:B40"/>
    <mergeCell ref="A41:A44"/>
    <mergeCell ref="D41:D44"/>
    <mergeCell ref="F41:G41"/>
    <mergeCell ref="B42:B44"/>
    <mergeCell ref="C42:C44"/>
    <mergeCell ref="E42:E44"/>
    <mergeCell ref="F42:G44"/>
    <mergeCell ref="A33:G33"/>
    <mergeCell ref="A34:A39"/>
    <mergeCell ref="B34:D34"/>
    <mergeCell ref="E34:E39"/>
    <mergeCell ref="F34:G39"/>
    <mergeCell ref="B35:D35"/>
    <mergeCell ref="B36:D36"/>
    <mergeCell ref="B37:D37"/>
    <mergeCell ref="B38:D38"/>
    <mergeCell ref="B39:D39"/>
    <mergeCell ref="A30:G30"/>
    <mergeCell ref="A31:A32"/>
    <mergeCell ref="B31:C31"/>
    <mergeCell ref="D31:D32"/>
    <mergeCell ref="E31:G32"/>
    <mergeCell ref="B32:C32"/>
    <mergeCell ref="A24:G24"/>
    <mergeCell ref="A25:A29"/>
    <mergeCell ref="B25:C25"/>
    <mergeCell ref="D25:D29"/>
    <mergeCell ref="B26:C26"/>
    <mergeCell ref="B27:C27"/>
    <mergeCell ref="B28:C28"/>
    <mergeCell ref="B29:C29"/>
    <mergeCell ref="E25:G25"/>
    <mergeCell ref="E26:G26"/>
    <mergeCell ref="E27:G27"/>
    <mergeCell ref="E28:G28"/>
    <mergeCell ref="E29:G29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0" zoomScaleNormal="100" zoomScalePageLayoutView="150" workbookViewId="0">
      <selection activeCell="A3" sqref="A3:C3"/>
    </sheetView>
  </sheetViews>
  <sheetFormatPr defaultColWidth="11.5546875" defaultRowHeight="17.25"/>
  <cols>
    <col min="2" max="2" width="20.44140625" style="55" customWidth="1"/>
    <col min="3" max="3" width="13.109375" style="55" customWidth="1"/>
    <col min="4" max="4" width="8.44140625" style="55" customWidth="1"/>
    <col min="5" max="5" width="18.88671875" customWidth="1"/>
    <col min="6" max="6" width="13.109375" customWidth="1"/>
    <col min="7" max="7" width="26.6640625" style="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49" t="s">
        <v>26</v>
      </c>
      <c r="B2" s="386" t="s">
        <v>138</v>
      </c>
      <c r="C2" s="387"/>
      <c r="D2" s="14" t="s">
        <v>1</v>
      </c>
      <c r="E2" s="14" t="s">
        <v>48</v>
      </c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49" t="s">
        <v>25</v>
      </c>
      <c r="F3" s="18" t="s">
        <v>28</v>
      </c>
      <c r="G3" s="49" t="s">
        <v>29</v>
      </c>
      <c r="H3" s="3"/>
    </row>
    <row r="4" spans="1:8" ht="18.95" customHeight="1">
      <c r="A4" s="49" t="s">
        <v>2</v>
      </c>
      <c r="B4" s="415">
        <v>845400</v>
      </c>
      <c r="C4" s="416"/>
      <c r="D4" s="330"/>
      <c r="E4" s="17" t="s">
        <v>30</v>
      </c>
      <c r="F4" s="6">
        <v>25</v>
      </c>
      <c r="G4" s="28" t="s">
        <v>112</v>
      </c>
    </row>
    <row r="5" spans="1:8" ht="23.1" customHeight="1">
      <c r="A5" s="49" t="s">
        <v>3</v>
      </c>
      <c r="B5" s="417">
        <f>B6-B4</f>
        <v>1111600</v>
      </c>
      <c r="C5" s="418"/>
      <c r="D5" s="330"/>
      <c r="E5" s="17" t="s">
        <v>31</v>
      </c>
      <c r="F5" s="6">
        <v>5</v>
      </c>
      <c r="G5" s="28" t="s">
        <v>113</v>
      </c>
    </row>
    <row r="6" spans="1:8" ht="21.95" customHeight="1">
      <c r="A6" s="49" t="s">
        <v>4</v>
      </c>
      <c r="B6" s="417">
        <v>1957000</v>
      </c>
      <c r="C6" s="418"/>
      <c r="D6" s="330"/>
      <c r="E6" s="17" t="s">
        <v>32</v>
      </c>
      <c r="F6" s="6">
        <v>5</v>
      </c>
      <c r="G6" s="28" t="s">
        <v>113</v>
      </c>
    </row>
    <row r="7" spans="1:8" ht="27.95" customHeight="1">
      <c r="A7" s="341" t="s">
        <v>15</v>
      </c>
      <c r="B7" s="342"/>
      <c r="C7" s="343"/>
      <c r="D7" s="52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53" t="s">
        <v>114</v>
      </c>
      <c r="C9" s="50">
        <v>15</v>
      </c>
      <c r="D9" s="395"/>
      <c r="E9" s="12" t="s">
        <v>32</v>
      </c>
      <c r="F9" s="50">
        <v>0</v>
      </c>
      <c r="G9" s="10"/>
    </row>
    <row r="10" spans="1:8" ht="18" customHeight="1">
      <c r="A10" s="393"/>
      <c r="B10" s="53" t="s">
        <v>115</v>
      </c>
      <c r="C10" s="50">
        <v>4</v>
      </c>
      <c r="D10" s="395"/>
      <c r="E10" s="12" t="s">
        <v>31</v>
      </c>
      <c r="F10" s="50">
        <v>0</v>
      </c>
      <c r="G10" s="10"/>
    </row>
    <row r="11" spans="1:8" ht="17.100000000000001" customHeight="1">
      <c r="A11" s="393"/>
      <c r="B11" s="24" t="s">
        <v>116</v>
      </c>
      <c r="C11" s="24">
        <v>2</v>
      </c>
      <c r="D11" s="395"/>
      <c r="E11" s="23" t="s">
        <v>117</v>
      </c>
      <c r="F11" s="24">
        <v>0</v>
      </c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0.52083333333333337</v>
      </c>
      <c r="C14" s="50" t="s">
        <v>100</v>
      </c>
      <c r="D14" s="50">
        <v>15</v>
      </c>
      <c r="E14" s="422" t="s">
        <v>101</v>
      </c>
      <c r="F14" s="423"/>
      <c r="G14" s="424"/>
    </row>
    <row r="15" spans="1:8" ht="18.95" customHeight="1">
      <c r="A15" s="324"/>
      <c r="B15" s="54">
        <v>0.52083333333333337</v>
      </c>
      <c r="C15" s="50" t="s">
        <v>102</v>
      </c>
      <c r="D15" s="50">
        <v>4</v>
      </c>
      <c r="E15" s="422"/>
      <c r="F15" s="423"/>
      <c r="G15" s="424"/>
    </row>
    <row r="16" spans="1:8" ht="18.95" customHeight="1">
      <c r="A16" s="324"/>
      <c r="B16" s="50"/>
      <c r="C16" s="50"/>
      <c r="D16" s="50"/>
      <c r="E16" s="422"/>
      <c r="F16" s="423"/>
      <c r="G16" s="424"/>
    </row>
    <row r="17" spans="1:7" ht="18.95" customHeight="1">
      <c r="A17" s="324"/>
      <c r="B17" s="50"/>
      <c r="C17" s="50"/>
      <c r="D17" s="50"/>
      <c r="E17" s="422"/>
      <c r="F17" s="423"/>
      <c r="G17" s="424"/>
    </row>
    <row r="18" spans="1:7" ht="18.95" customHeight="1">
      <c r="A18" s="325"/>
      <c r="B18" s="50"/>
      <c r="C18" s="50"/>
      <c r="D18" s="50"/>
      <c r="E18" s="422"/>
      <c r="F18" s="423"/>
      <c r="G18" s="424"/>
    </row>
    <row r="19" spans="1:7" ht="20.100000000000001" customHeight="1">
      <c r="A19" s="363" t="s">
        <v>10</v>
      </c>
      <c r="B19" s="54">
        <v>0.24305555555555555</v>
      </c>
      <c r="C19" s="50" t="s">
        <v>103</v>
      </c>
      <c r="D19" s="50">
        <v>2</v>
      </c>
      <c r="E19" s="425"/>
      <c r="F19" s="425"/>
      <c r="G19" s="425"/>
    </row>
    <row r="20" spans="1:7" ht="21" customHeight="1">
      <c r="A20" s="363"/>
      <c r="B20" s="54">
        <v>0.25</v>
      </c>
      <c r="C20" s="50" t="s">
        <v>104</v>
      </c>
      <c r="D20" s="50">
        <v>5</v>
      </c>
      <c r="E20" s="425"/>
      <c r="F20" s="425"/>
      <c r="G20" s="425"/>
    </row>
    <row r="21" spans="1:7" ht="18.95" customHeight="1">
      <c r="A21" s="363"/>
      <c r="B21" s="54">
        <v>0.25</v>
      </c>
      <c r="C21" s="50" t="s">
        <v>105</v>
      </c>
      <c r="D21" s="50">
        <v>2</v>
      </c>
      <c r="E21" s="425"/>
      <c r="F21" s="425"/>
      <c r="G21" s="425"/>
    </row>
    <row r="22" spans="1:7" ht="18.95" customHeight="1">
      <c r="A22" s="363"/>
      <c r="B22" s="54">
        <v>0.29166666666666669</v>
      </c>
      <c r="C22" s="50" t="s">
        <v>106</v>
      </c>
      <c r="D22" s="50">
        <v>2</v>
      </c>
      <c r="E22" s="425"/>
      <c r="F22" s="425"/>
      <c r="G22" s="425"/>
    </row>
    <row r="23" spans="1:7" ht="21.95" customHeight="1">
      <c r="A23" s="363"/>
      <c r="B23" s="50"/>
      <c r="C23" s="50"/>
      <c r="D23" s="50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 t="s">
        <v>93</v>
      </c>
      <c r="C25" s="445"/>
      <c r="D25" s="363" t="s">
        <v>7</v>
      </c>
      <c r="E25" s="444" t="s">
        <v>107</v>
      </c>
      <c r="F25" s="457"/>
      <c r="G25" s="458"/>
    </row>
    <row r="26" spans="1:7" ht="18" customHeight="1">
      <c r="A26" s="363"/>
      <c r="B26" s="446" t="s">
        <v>94</v>
      </c>
      <c r="C26" s="447"/>
      <c r="D26" s="363"/>
      <c r="E26" s="456"/>
      <c r="F26" s="459"/>
      <c r="G26" s="338"/>
    </row>
    <row r="27" spans="1:7" ht="18" customHeight="1">
      <c r="A27" s="363"/>
      <c r="B27" s="446" t="s">
        <v>95</v>
      </c>
      <c r="C27" s="447"/>
      <c r="D27" s="363"/>
      <c r="E27" s="456"/>
      <c r="F27" s="459"/>
      <c r="G27" s="338"/>
    </row>
    <row r="28" spans="1:7" ht="18" customHeight="1">
      <c r="A28" s="363"/>
      <c r="B28" s="446"/>
      <c r="C28" s="447"/>
      <c r="D28" s="363"/>
      <c r="E28" s="456"/>
      <c r="F28" s="459"/>
      <c r="G28" s="338"/>
    </row>
    <row r="29" spans="1:7" ht="18.95" customHeight="1">
      <c r="A29" s="363"/>
      <c r="B29" s="448"/>
      <c r="C29" s="449"/>
      <c r="D29" s="363"/>
      <c r="E29" s="433"/>
      <c r="F29" s="460"/>
      <c r="G29" s="340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30"/>
      <c r="C31" s="432"/>
      <c r="D31" s="323" t="s">
        <v>7</v>
      </c>
      <c r="E31" s="430"/>
      <c r="F31" s="431"/>
      <c r="G31" s="432"/>
    </row>
    <row r="32" spans="1:7" ht="20.100000000000001" customHeight="1">
      <c r="A32" s="325"/>
      <c r="B32" s="433"/>
      <c r="C32" s="435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96</v>
      </c>
      <c r="C34" s="450"/>
      <c r="D34" s="445"/>
      <c r="E34" s="323" t="s">
        <v>7</v>
      </c>
      <c r="F34" s="430" t="s">
        <v>108</v>
      </c>
      <c r="G34" s="336"/>
    </row>
    <row r="35" spans="1:7" ht="20.100000000000001" customHeight="1">
      <c r="A35" s="324"/>
      <c r="B35" s="436" t="s">
        <v>97</v>
      </c>
      <c r="C35" s="437"/>
      <c r="D35" s="438"/>
      <c r="E35" s="324"/>
      <c r="F35" s="436" t="s">
        <v>109</v>
      </c>
      <c r="G35" s="442"/>
    </row>
    <row r="36" spans="1:7" ht="20.100000000000001" customHeight="1">
      <c r="A36" s="324"/>
      <c r="B36" s="436" t="s">
        <v>98</v>
      </c>
      <c r="C36" s="437"/>
      <c r="D36" s="438"/>
      <c r="E36" s="324"/>
      <c r="F36" s="436" t="s">
        <v>110</v>
      </c>
      <c r="G36" s="442"/>
    </row>
    <row r="37" spans="1:7" ht="20.100000000000001" customHeight="1">
      <c r="A37" s="324"/>
      <c r="B37" s="436" t="s">
        <v>99</v>
      </c>
      <c r="C37" s="437"/>
      <c r="D37" s="438"/>
      <c r="E37" s="324"/>
      <c r="F37" s="456"/>
      <c r="G37" s="338"/>
    </row>
    <row r="38" spans="1:7" ht="20.100000000000001" customHeight="1">
      <c r="A38" s="324"/>
      <c r="B38" s="436"/>
      <c r="C38" s="437"/>
      <c r="D38" s="438"/>
      <c r="E38" s="324"/>
      <c r="F38" s="456"/>
      <c r="G38" s="338"/>
    </row>
    <row r="39" spans="1:7" ht="20.100000000000001" customHeight="1">
      <c r="A39" s="325"/>
      <c r="B39" s="439"/>
      <c r="C39" s="440"/>
      <c r="D39" s="441"/>
      <c r="E39" s="325"/>
      <c r="F39" s="433"/>
      <c r="G39" s="340"/>
    </row>
    <row r="40" spans="1:7" ht="24" customHeight="1">
      <c r="A40" s="347" t="s">
        <v>35</v>
      </c>
      <c r="B40" s="348"/>
      <c r="C40" s="51" t="s">
        <v>36</v>
      </c>
      <c r="D40" s="56">
        <f>B42+E42</f>
        <v>40000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26">
        <v>40000</v>
      </c>
      <c r="F42" s="357" t="s">
        <v>111</v>
      </c>
      <c r="G42" s="358"/>
    </row>
    <row r="43" spans="1:7" ht="20.100000000000001" customHeight="1">
      <c r="A43" s="350"/>
      <c r="B43" s="454"/>
      <c r="C43" s="454"/>
      <c r="D43" s="352"/>
      <c r="E43" s="427"/>
      <c r="F43" s="359"/>
      <c r="G43" s="360"/>
    </row>
    <row r="44" spans="1:7" ht="18" customHeight="1">
      <c r="A44" s="451"/>
      <c r="B44" s="455"/>
      <c r="C44" s="455"/>
      <c r="D44" s="452"/>
      <c r="E44" s="428"/>
      <c r="F44" s="397"/>
      <c r="G44" s="429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s="55" t="s">
        <v>17</v>
      </c>
    </row>
    <row r="51" spans="3:3" ht="15" customHeight="1"/>
    <row r="52" spans="3:3" ht="15" customHeight="1"/>
    <row r="53" spans="3:3" ht="15" customHeight="1"/>
  </sheetData>
  <mergeCells count="68">
    <mergeCell ref="F37:G37"/>
    <mergeCell ref="F38:G38"/>
    <mergeCell ref="F39:G39"/>
    <mergeCell ref="E25:G25"/>
    <mergeCell ref="E26:G26"/>
    <mergeCell ref="E27:G27"/>
    <mergeCell ref="E28:G28"/>
    <mergeCell ref="E29:G29"/>
    <mergeCell ref="A45:G45"/>
    <mergeCell ref="A46:G46"/>
    <mergeCell ref="B25:C25"/>
    <mergeCell ref="B26:C26"/>
    <mergeCell ref="B27:C27"/>
    <mergeCell ref="B28:C28"/>
    <mergeCell ref="B29:C29"/>
    <mergeCell ref="B31:C31"/>
    <mergeCell ref="B32:C32"/>
    <mergeCell ref="B34:D34"/>
    <mergeCell ref="A40:B40"/>
    <mergeCell ref="A41:A44"/>
    <mergeCell ref="D41:D44"/>
    <mergeCell ref="F41:G41"/>
    <mergeCell ref="B42:B44"/>
    <mergeCell ref="C42:C44"/>
    <mergeCell ref="E42:E44"/>
    <mergeCell ref="F42:G44"/>
    <mergeCell ref="A31:A32"/>
    <mergeCell ref="D31:D32"/>
    <mergeCell ref="E31:G32"/>
    <mergeCell ref="A33:G33"/>
    <mergeCell ref="A34:A39"/>
    <mergeCell ref="E34:E39"/>
    <mergeCell ref="B35:D35"/>
    <mergeCell ref="B36:D36"/>
    <mergeCell ref="B37:D37"/>
    <mergeCell ref="B38:D38"/>
    <mergeCell ref="B39:D39"/>
    <mergeCell ref="F34:G34"/>
    <mergeCell ref="F35:G35"/>
    <mergeCell ref="F36:G36"/>
    <mergeCell ref="A24:G24"/>
    <mergeCell ref="A25:A29"/>
    <mergeCell ref="D25:D29"/>
    <mergeCell ref="A30:G30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zoomScaleNormal="100" zoomScalePageLayoutView="150" workbookViewId="0">
      <selection activeCell="J18" sqref="J18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3" t="s">
        <v>26</v>
      </c>
      <c r="B2" s="386" t="s">
        <v>37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3" t="s">
        <v>25</v>
      </c>
      <c r="F3" s="18" t="s">
        <v>28</v>
      </c>
      <c r="G3" s="13" t="s">
        <v>29</v>
      </c>
      <c r="H3" s="3"/>
    </row>
    <row r="4" spans="1:8" ht="18.95" customHeight="1">
      <c r="A4" s="13" t="s">
        <v>2</v>
      </c>
      <c r="B4" s="415"/>
      <c r="C4" s="416"/>
      <c r="D4" s="330"/>
      <c r="E4" s="17" t="s">
        <v>30</v>
      </c>
      <c r="F4" s="6">
        <v>25</v>
      </c>
      <c r="G4" s="7"/>
    </row>
    <row r="5" spans="1:8" ht="23.1" customHeight="1">
      <c r="A5" s="13" t="s">
        <v>3</v>
      </c>
      <c r="B5" s="417">
        <f>B6-B4</f>
        <v>0</v>
      </c>
      <c r="C5" s="418"/>
      <c r="D5" s="330"/>
      <c r="E5" s="17" t="s">
        <v>31</v>
      </c>
      <c r="F5" s="6">
        <v>5</v>
      </c>
      <c r="G5" s="7"/>
    </row>
    <row r="6" spans="1:8" ht="21.95" customHeight="1">
      <c r="A6" s="13" t="s">
        <v>4</v>
      </c>
      <c r="B6" s="417"/>
      <c r="C6" s="418"/>
      <c r="D6" s="330"/>
      <c r="E6" s="17" t="s">
        <v>32</v>
      </c>
      <c r="F6" s="6">
        <v>5</v>
      </c>
      <c r="G6" s="7"/>
    </row>
    <row r="7" spans="1:8" ht="27.95" customHeight="1">
      <c r="A7" s="341" t="s">
        <v>15</v>
      </c>
      <c r="B7" s="342"/>
      <c r="C7" s="343"/>
      <c r="D7" s="1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11"/>
      <c r="C9" s="11"/>
      <c r="D9" s="395"/>
      <c r="E9" s="12"/>
      <c r="F9" s="5"/>
      <c r="G9" s="10"/>
    </row>
    <row r="10" spans="1:8" ht="18" customHeight="1">
      <c r="A10" s="393"/>
      <c r="B10" s="11"/>
      <c r="C10" s="11"/>
      <c r="D10" s="395"/>
      <c r="E10" s="12"/>
      <c r="F10" s="5"/>
      <c r="G10" s="10"/>
    </row>
    <row r="11" spans="1:8" ht="17.100000000000001" customHeight="1">
      <c r="A11" s="393"/>
      <c r="B11" s="22"/>
      <c r="C11" s="22"/>
      <c r="D11" s="395"/>
      <c r="E11" s="23"/>
      <c r="F11" s="24"/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8"/>
      <c r="C14" s="58"/>
      <c r="D14" s="58"/>
      <c r="E14" s="422"/>
      <c r="F14" s="423"/>
      <c r="G14" s="424"/>
    </row>
    <row r="15" spans="1:8" ht="18.95" customHeight="1">
      <c r="A15" s="324"/>
      <c r="B15" s="58"/>
      <c r="C15" s="58"/>
      <c r="D15" s="58"/>
      <c r="E15" s="422"/>
      <c r="F15" s="423"/>
      <c r="G15" s="424"/>
    </row>
    <row r="16" spans="1:8" ht="18.95" customHeight="1">
      <c r="A16" s="324"/>
      <c r="B16" s="58"/>
      <c r="C16" s="58"/>
      <c r="D16" s="58"/>
      <c r="E16" s="422"/>
      <c r="F16" s="423"/>
      <c r="G16" s="424"/>
    </row>
    <row r="17" spans="1:7" ht="18.95" customHeight="1">
      <c r="A17" s="324"/>
      <c r="B17" s="58"/>
      <c r="C17" s="58"/>
      <c r="D17" s="58"/>
      <c r="E17" s="422"/>
      <c r="F17" s="423"/>
      <c r="G17" s="424"/>
    </row>
    <row r="18" spans="1:7" ht="18.95" customHeight="1">
      <c r="A18" s="325"/>
      <c r="B18" s="58"/>
      <c r="C18" s="58"/>
      <c r="D18" s="58"/>
      <c r="E18" s="422"/>
      <c r="F18" s="423"/>
      <c r="G18" s="424"/>
    </row>
    <row r="19" spans="1:7" ht="20.100000000000001" customHeight="1">
      <c r="A19" s="363" t="s">
        <v>10</v>
      </c>
      <c r="B19" s="58"/>
      <c r="C19" s="58"/>
      <c r="D19" s="58"/>
      <c r="E19" s="425"/>
      <c r="F19" s="425"/>
      <c r="G19" s="425"/>
    </row>
    <row r="20" spans="1:7" ht="21" customHeight="1">
      <c r="A20" s="363"/>
      <c r="B20" s="58"/>
      <c r="C20" s="58"/>
      <c r="D20" s="58"/>
      <c r="E20" s="425"/>
      <c r="F20" s="425"/>
      <c r="G20" s="425"/>
    </row>
    <row r="21" spans="1:7" ht="18.95" customHeight="1">
      <c r="A21" s="363"/>
      <c r="B21" s="58"/>
      <c r="C21" s="58"/>
      <c r="D21" s="58"/>
      <c r="E21" s="425"/>
      <c r="F21" s="425"/>
      <c r="G21" s="425"/>
    </row>
    <row r="22" spans="1:7" ht="18.95" customHeight="1">
      <c r="A22" s="363"/>
      <c r="B22" s="58"/>
      <c r="C22" s="58"/>
      <c r="D22" s="58"/>
      <c r="E22" s="425"/>
      <c r="F22" s="425"/>
      <c r="G22" s="425"/>
    </row>
    <row r="23" spans="1:7" ht="21.95" customHeight="1">
      <c r="A23" s="363"/>
      <c r="B23" s="58"/>
      <c r="C23" s="58"/>
      <c r="D23" s="58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/>
      <c r="C25" s="445"/>
      <c r="D25" s="363" t="s">
        <v>7</v>
      </c>
      <c r="E25" s="430"/>
      <c r="F25" s="431"/>
      <c r="G25" s="432"/>
    </row>
    <row r="26" spans="1:7" ht="18" customHeight="1">
      <c r="A26" s="363"/>
      <c r="B26" s="446"/>
      <c r="C26" s="447"/>
      <c r="D26" s="363"/>
      <c r="E26" s="456"/>
      <c r="F26" s="515"/>
      <c r="G26" s="513"/>
    </row>
    <row r="27" spans="1:7" ht="18" customHeight="1">
      <c r="A27" s="363"/>
      <c r="B27" s="446"/>
      <c r="C27" s="447"/>
      <c r="D27" s="363"/>
      <c r="E27" s="456"/>
      <c r="F27" s="515"/>
      <c r="G27" s="513"/>
    </row>
    <row r="28" spans="1:7" ht="18" customHeight="1">
      <c r="A28" s="363"/>
      <c r="B28" s="446"/>
      <c r="C28" s="447"/>
      <c r="D28" s="363"/>
      <c r="E28" s="456"/>
      <c r="F28" s="515"/>
      <c r="G28" s="513"/>
    </row>
    <row r="29" spans="1:7" ht="18.95" customHeight="1">
      <c r="A29" s="363"/>
      <c r="B29" s="448"/>
      <c r="C29" s="449"/>
      <c r="D29" s="363"/>
      <c r="E29" s="433"/>
      <c r="F29" s="434"/>
      <c r="G29" s="435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17</v>
      </c>
      <c r="C34" s="450"/>
      <c r="D34" s="445"/>
      <c r="E34" s="323" t="s">
        <v>7</v>
      </c>
      <c r="F34" s="430"/>
      <c r="G34" s="432"/>
    </row>
    <row r="35" spans="1:7" ht="20.100000000000001" customHeight="1">
      <c r="A35" s="324"/>
      <c r="B35" s="436"/>
      <c r="C35" s="437"/>
      <c r="D35" s="438"/>
      <c r="E35" s="324"/>
      <c r="F35" s="456"/>
      <c r="G35" s="513"/>
    </row>
    <row r="36" spans="1:7" ht="20.100000000000001" customHeight="1">
      <c r="A36" s="324"/>
      <c r="B36" s="436"/>
      <c r="C36" s="437"/>
      <c r="D36" s="438"/>
      <c r="E36" s="324"/>
      <c r="F36" s="456"/>
      <c r="G36" s="513"/>
    </row>
    <row r="37" spans="1:7" ht="20.100000000000001" customHeight="1">
      <c r="A37" s="324"/>
      <c r="B37" s="436"/>
      <c r="C37" s="437"/>
      <c r="D37" s="438"/>
      <c r="E37" s="324"/>
      <c r="F37" s="456"/>
      <c r="G37" s="513"/>
    </row>
    <row r="38" spans="1:7" ht="20.100000000000001" customHeight="1">
      <c r="A38" s="324"/>
      <c r="B38" s="436"/>
      <c r="C38" s="437"/>
      <c r="D38" s="438"/>
      <c r="E38" s="324"/>
      <c r="F38" s="456"/>
      <c r="G38" s="513"/>
    </row>
    <row r="39" spans="1:7" ht="20.100000000000001" customHeight="1">
      <c r="A39" s="325"/>
      <c r="B39" s="439"/>
      <c r="C39" s="440"/>
      <c r="D39" s="441"/>
      <c r="E39" s="325"/>
      <c r="F39" s="433"/>
      <c r="G39" s="435"/>
    </row>
    <row r="40" spans="1:7" ht="24" customHeight="1">
      <c r="A40" s="347" t="s">
        <v>35</v>
      </c>
      <c r="B40" s="348"/>
      <c r="C40" s="25" t="s">
        <v>36</v>
      </c>
      <c r="D40" s="26">
        <f>B42+E42</f>
        <v>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53"/>
      <c r="F42" s="463"/>
      <c r="G42" s="464"/>
    </row>
    <row r="43" spans="1:7" ht="20.100000000000001" customHeight="1">
      <c r="A43" s="350"/>
      <c r="B43" s="454"/>
      <c r="C43" s="454"/>
      <c r="D43" s="352"/>
      <c r="E43" s="454"/>
      <c r="F43" s="465"/>
      <c r="G43" s="466"/>
    </row>
    <row r="44" spans="1:7" ht="18" customHeight="1">
      <c r="A44" s="451"/>
      <c r="B44" s="455"/>
      <c r="C44" s="455"/>
      <c r="D44" s="452"/>
      <c r="E44" s="455"/>
      <c r="F44" s="467"/>
      <c r="G44" s="46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t="s">
        <v>17</v>
      </c>
    </row>
    <row r="51" spans="3:3" ht="15" customHeight="1"/>
    <row r="52" spans="3:3" ht="15" customHeight="1"/>
    <row r="53" spans="3:3" ht="15" customHeight="1"/>
  </sheetData>
  <mergeCells count="59">
    <mergeCell ref="B31:C31"/>
    <mergeCell ref="B32:C32"/>
    <mergeCell ref="B35:D35"/>
    <mergeCell ref="B34:D34"/>
    <mergeCell ref="B36:D36"/>
    <mergeCell ref="A33:G33"/>
    <mergeCell ref="A34:A39"/>
    <mergeCell ref="E34:E39"/>
    <mergeCell ref="F34:G39"/>
    <mergeCell ref="B37:D37"/>
    <mergeCell ref="B38:D38"/>
    <mergeCell ref="B39:D39"/>
    <mergeCell ref="A1:G1"/>
    <mergeCell ref="B2:C2"/>
    <mergeCell ref="A3:C3"/>
    <mergeCell ref="D3:D6"/>
    <mergeCell ref="B4:C4"/>
    <mergeCell ref="B5:C5"/>
    <mergeCell ref="B6:C6"/>
    <mergeCell ref="A8:A11"/>
    <mergeCell ref="D8:D11"/>
    <mergeCell ref="A12:G12"/>
    <mergeCell ref="E13:G13"/>
    <mergeCell ref="A14:A18"/>
    <mergeCell ref="E14:G14"/>
    <mergeCell ref="E15:G15"/>
    <mergeCell ref="E16:G16"/>
    <mergeCell ref="E17:G17"/>
    <mergeCell ref="E18:G18"/>
    <mergeCell ref="A25:A29"/>
    <mergeCell ref="D25:D29"/>
    <mergeCell ref="E25:G29"/>
    <mergeCell ref="A19:A23"/>
    <mergeCell ref="E19:G19"/>
    <mergeCell ref="E20:G20"/>
    <mergeCell ref="E21:G21"/>
    <mergeCell ref="E22:G22"/>
    <mergeCell ref="E23:G23"/>
    <mergeCell ref="B25:C25"/>
    <mergeCell ref="B26:C26"/>
    <mergeCell ref="B27:C27"/>
    <mergeCell ref="B28:C28"/>
    <mergeCell ref="B29:C29"/>
    <mergeCell ref="A45:G45"/>
    <mergeCell ref="A46:G46"/>
    <mergeCell ref="A7:C7"/>
    <mergeCell ref="A30:G30"/>
    <mergeCell ref="A40:B40"/>
    <mergeCell ref="A41:A44"/>
    <mergeCell ref="D41:D44"/>
    <mergeCell ref="F41:G41"/>
    <mergeCell ref="B42:B44"/>
    <mergeCell ref="C42:C44"/>
    <mergeCell ref="E42:E44"/>
    <mergeCell ref="F42:G44"/>
    <mergeCell ref="A31:A32"/>
    <mergeCell ref="D31:D32"/>
    <mergeCell ref="E31:G32"/>
    <mergeCell ref="A24:G24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opLeftCell="A13" zoomScaleNormal="100" zoomScalePageLayoutView="150" workbookViewId="0">
      <selection activeCell="F11" sqref="F11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7.77734375" style="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57" t="s">
        <v>26</v>
      </c>
      <c r="B2" s="386" t="s">
        <v>139</v>
      </c>
      <c r="C2" s="387"/>
      <c r="D2" s="14" t="s">
        <v>1</v>
      </c>
      <c r="E2" s="14" t="s">
        <v>137</v>
      </c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57" t="s">
        <v>25</v>
      </c>
      <c r="F3" s="18" t="s">
        <v>28</v>
      </c>
      <c r="G3" s="57" t="s">
        <v>29</v>
      </c>
      <c r="H3" s="3"/>
    </row>
    <row r="4" spans="1:8" ht="18.95" customHeight="1">
      <c r="A4" s="57" t="s">
        <v>2</v>
      </c>
      <c r="B4" s="415">
        <v>996000</v>
      </c>
      <c r="C4" s="416"/>
      <c r="D4" s="330"/>
      <c r="E4" s="17" t="s">
        <v>30</v>
      </c>
      <c r="F4" s="6">
        <v>25</v>
      </c>
      <c r="G4" s="28" t="s">
        <v>153</v>
      </c>
    </row>
    <row r="5" spans="1:8" ht="23.1" customHeight="1">
      <c r="A5" s="57" t="s">
        <v>3</v>
      </c>
      <c r="B5" s="417">
        <f>B6-B4</f>
        <v>1763300</v>
      </c>
      <c r="C5" s="418"/>
      <c r="D5" s="330"/>
      <c r="E5" s="17" t="s">
        <v>31</v>
      </c>
      <c r="F5" s="6">
        <v>5</v>
      </c>
      <c r="G5" s="28" t="s">
        <v>148</v>
      </c>
    </row>
    <row r="6" spans="1:8" ht="21.95" customHeight="1">
      <c r="A6" s="57" t="s">
        <v>4</v>
      </c>
      <c r="B6" s="417">
        <v>2759300</v>
      </c>
      <c r="C6" s="418"/>
      <c r="D6" s="330"/>
      <c r="E6" s="17" t="s">
        <v>32</v>
      </c>
      <c r="F6" s="6">
        <v>5</v>
      </c>
      <c r="G6" s="28" t="s">
        <v>149</v>
      </c>
    </row>
    <row r="7" spans="1:8" ht="27.95" customHeight="1">
      <c r="A7" s="341" t="s">
        <v>15</v>
      </c>
      <c r="B7" s="342"/>
      <c r="C7" s="343"/>
      <c r="D7" s="60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11" t="s">
        <v>150</v>
      </c>
      <c r="C9" s="11">
        <v>14</v>
      </c>
      <c r="D9" s="395"/>
      <c r="E9" s="12" t="s">
        <v>31</v>
      </c>
      <c r="F9" s="58">
        <v>0</v>
      </c>
      <c r="G9" s="10"/>
    </row>
    <row r="10" spans="1:8" ht="18" customHeight="1">
      <c r="A10" s="393"/>
      <c r="B10" s="11" t="s">
        <v>151</v>
      </c>
      <c r="C10" s="11">
        <v>6</v>
      </c>
      <c r="D10" s="395"/>
      <c r="E10" s="12" t="s">
        <v>154</v>
      </c>
      <c r="F10" s="58">
        <v>0</v>
      </c>
      <c r="G10" s="10"/>
    </row>
    <row r="11" spans="1:8" ht="17.100000000000001" customHeight="1">
      <c r="A11" s="393"/>
      <c r="B11" s="22" t="s">
        <v>152</v>
      </c>
      <c r="C11" s="22">
        <v>5</v>
      </c>
      <c r="D11" s="395"/>
      <c r="E11" s="23" t="s">
        <v>155</v>
      </c>
      <c r="F11" s="24">
        <v>0</v>
      </c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0.5</v>
      </c>
      <c r="C14" s="58" t="s">
        <v>118</v>
      </c>
      <c r="D14" s="58">
        <v>5</v>
      </c>
      <c r="E14" s="422"/>
      <c r="F14" s="423"/>
      <c r="G14" s="424"/>
    </row>
    <row r="15" spans="1:8" ht="18.95" customHeight="1">
      <c r="A15" s="324"/>
      <c r="B15" s="54">
        <v>0.5</v>
      </c>
      <c r="C15" s="58" t="s">
        <v>119</v>
      </c>
      <c r="D15" s="58">
        <v>3</v>
      </c>
      <c r="E15" s="422"/>
      <c r="F15" s="423"/>
      <c r="G15" s="424"/>
    </row>
    <row r="16" spans="1:8" ht="18.95" customHeight="1">
      <c r="A16" s="324"/>
      <c r="B16" s="54">
        <v>0.52083333333333337</v>
      </c>
      <c r="C16" s="58" t="s">
        <v>120</v>
      </c>
      <c r="D16" s="58">
        <v>4</v>
      </c>
      <c r="E16" s="422"/>
      <c r="F16" s="423"/>
      <c r="G16" s="424"/>
    </row>
    <row r="17" spans="1:7" ht="18.95" customHeight="1">
      <c r="A17" s="324"/>
      <c r="B17" s="54">
        <v>4.1666666666666664E-2</v>
      </c>
      <c r="C17" s="58" t="s">
        <v>121</v>
      </c>
      <c r="D17" s="58">
        <v>9</v>
      </c>
      <c r="E17" s="422" t="s">
        <v>140</v>
      </c>
      <c r="F17" s="423"/>
      <c r="G17" s="424"/>
    </row>
    <row r="18" spans="1:7" ht="18.95" customHeight="1">
      <c r="A18" s="324"/>
      <c r="B18" s="54">
        <v>8.3333333333333329E-2</v>
      </c>
      <c r="C18" s="58" t="s">
        <v>122</v>
      </c>
      <c r="D18" s="58">
        <v>2</v>
      </c>
      <c r="E18" s="422"/>
      <c r="F18" s="423"/>
      <c r="G18" s="424"/>
    </row>
    <row r="19" spans="1:7" ht="18.95" customHeight="1">
      <c r="A19" s="325"/>
      <c r="B19" s="54">
        <v>0.10416666666666667</v>
      </c>
      <c r="C19" s="61" t="s">
        <v>141</v>
      </c>
      <c r="D19" s="58">
        <v>3</v>
      </c>
      <c r="E19" s="422"/>
      <c r="F19" s="423"/>
      <c r="G19" s="424"/>
    </row>
    <row r="20" spans="1:7" ht="20.100000000000001" customHeight="1">
      <c r="A20" s="363" t="s">
        <v>10</v>
      </c>
      <c r="B20" s="54">
        <v>0.25</v>
      </c>
      <c r="C20" s="58" t="s">
        <v>123</v>
      </c>
      <c r="D20" s="58">
        <v>12</v>
      </c>
      <c r="E20" s="425"/>
      <c r="F20" s="425"/>
      <c r="G20" s="425"/>
    </row>
    <row r="21" spans="1:7" ht="21" customHeight="1">
      <c r="A21" s="363"/>
      <c r="B21" s="54">
        <v>0.25</v>
      </c>
      <c r="C21" s="58" t="s">
        <v>124</v>
      </c>
      <c r="D21" s="58">
        <v>5</v>
      </c>
      <c r="E21" s="425" t="s">
        <v>142</v>
      </c>
      <c r="F21" s="425"/>
      <c r="G21" s="425"/>
    </row>
    <row r="22" spans="1:7" ht="18.95" customHeight="1">
      <c r="A22" s="363"/>
      <c r="B22" s="54">
        <v>0.25</v>
      </c>
      <c r="C22" s="58" t="s">
        <v>125</v>
      </c>
      <c r="D22" s="58">
        <v>6</v>
      </c>
      <c r="E22" s="425"/>
      <c r="F22" s="425"/>
      <c r="G22" s="425"/>
    </row>
    <row r="23" spans="1:7" ht="18.95" customHeight="1">
      <c r="A23" s="363"/>
      <c r="B23" s="54">
        <v>0.2638888888888889</v>
      </c>
      <c r="C23" s="58" t="s">
        <v>126</v>
      </c>
      <c r="D23" s="58">
        <v>4</v>
      </c>
      <c r="E23" s="425"/>
      <c r="F23" s="425"/>
      <c r="G23" s="425"/>
    </row>
    <row r="24" spans="1:7" ht="21.95" customHeight="1">
      <c r="A24" s="363"/>
      <c r="B24" s="54">
        <v>0.27083333333333331</v>
      </c>
      <c r="C24" s="58" t="s">
        <v>127</v>
      </c>
      <c r="D24" s="58">
        <v>2</v>
      </c>
      <c r="E24" s="425"/>
      <c r="F24" s="425"/>
      <c r="G24" s="425"/>
    </row>
    <row r="25" spans="1:7" ht="26.1" customHeight="1">
      <c r="A25" s="342" t="s">
        <v>21</v>
      </c>
      <c r="B25" s="342"/>
      <c r="C25" s="342"/>
      <c r="D25" s="342"/>
      <c r="E25" s="342"/>
      <c r="F25" s="342"/>
      <c r="G25" s="342"/>
    </row>
    <row r="26" spans="1:7" ht="18.95" customHeight="1">
      <c r="A26" s="363" t="s">
        <v>14</v>
      </c>
      <c r="B26" s="444" t="s">
        <v>130</v>
      </c>
      <c r="C26" s="445"/>
      <c r="D26" s="363" t="s">
        <v>7</v>
      </c>
      <c r="E26" s="444" t="s">
        <v>143</v>
      </c>
      <c r="F26" s="457"/>
      <c r="G26" s="458"/>
    </row>
    <row r="27" spans="1:7" ht="18" customHeight="1">
      <c r="A27" s="363"/>
      <c r="B27" s="446" t="s">
        <v>131</v>
      </c>
      <c r="C27" s="447"/>
      <c r="D27" s="363"/>
      <c r="E27" s="436"/>
      <c r="F27" s="461"/>
      <c r="G27" s="442"/>
    </row>
    <row r="28" spans="1:7" ht="18" customHeight="1">
      <c r="A28" s="363"/>
      <c r="B28" s="446"/>
      <c r="C28" s="447"/>
      <c r="D28" s="363"/>
      <c r="E28" s="456"/>
      <c r="F28" s="459"/>
      <c r="G28" s="338"/>
    </row>
    <row r="29" spans="1:7" ht="18" customHeight="1">
      <c r="A29" s="363"/>
      <c r="B29" s="446"/>
      <c r="C29" s="447"/>
      <c r="D29" s="363"/>
      <c r="E29" s="456"/>
      <c r="F29" s="459"/>
      <c r="G29" s="338"/>
    </row>
    <row r="30" spans="1:7" ht="18.95" customHeight="1">
      <c r="A30" s="363"/>
      <c r="B30" s="448"/>
      <c r="C30" s="449"/>
      <c r="D30" s="363"/>
      <c r="E30" s="433"/>
      <c r="F30" s="460"/>
      <c r="G30" s="340"/>
    </row>
    <row r="31" spans="1:7" ht="24" customHeight="1">
      <c r="A31" s="342" t="s">
        <v>18</v>
      </c>
      <c r="B31" s="369"/>
      <c r="C31" s="369"/>
      <c r="D31" s="369"/>
      <c r="E31" s="369"/>
      <c r="F31" s="369"/>
      <c r="G31" s="369"/>
    </row>
    <row r="32" spans="1:7" ht="20.100000000000001" customHeight="1">
      <c r="A32" s="323" t="s">
        <v>14</v>
      </c>
      <c r="B32" s="444" t="s">
        <v>128</v>
      </c>
      <c r="C32" s="445"/>
      <c r="D32" s="323" t="s">
        <v>7</v>
      </c>
      <c r="E32" s="430"/>
      <c r="F32" s="431"/>
      <c r="G32" s="432"/>
    </row>
    <row r="33" spans="1:7" ht="20.100000000000001" customHeight="1">
      <c r="A33" s="325"/>
      <c r="B33" s="439" t="s">
        <v>129</v>
      </c>
      <c r="C33" s="441"/>
      <c r="D33" s="325"/>
      <c r="E33" s="433"/>
      <c r="F33" s="434"/>
      <c r="G33" s="435"/>
    </row>
    <row r="34" spans="1:7" ht="27" customHeight="1">
      <c r="A34" s="342" t="s">
        <v>23</v>
      </c>
      <c r="B34" s="342"/>
      <c r="C34" s="342"/>
      <c r="D34" s="342"/>
      <c r="E34" s="342"/>
      <c r="F34" s="342"/>
      <c r="G34" s="342"/>
    </row>
    <row r="35" spans="1:7" ht="20.100000000000001" customHeight="1">
      <c r="A35" s="323" t="s">
        <v>14</v>
      </c>
      <c r="B35" s="444" t="s">
        <v>132</v>
      </c>
      <c r="C35" s="450"/>
      <c r="D35" s="445"/>
      <c r="E35" s="323" t="s">
        <v>7</v>
      </c>
      <c r="F35" s="371" t="s">
        <v>145</v>
      </c>
      <c r="G35" s="462"/>
    </row>
    <row r="36" spans="1:7" ht="20.100000000000001" customHeight="1">
      <c r="A36" s="324"/>
      <c r="B36" s="436" t="s">
        <v>133</v>
      </c>
      <c r="C36" s="437"/>
      <c r="D36" s="438"/>
      <c r="E36" s="324"/>
      <c r="F36" s="374" t="s">
        <v>144</v>
      </c>
      <c r="G36" s="376"/>
    </row>
    <row r="37" spans="1:7" ht="20.100000000000001" customHeight="1">
      <c r="A37" s="324"/>
      <c r="B37" s="436" t="s">
        <v>134</v>
      </c>
      <c r="C37" s="437"/>
      <c r="D37" s="438"/>
      <c r="E37" s="324"/>
      <c r="F37" s="374" t="s">
        <v>146</v>
      </c>
      <c r="G37" s="376"/>
    </row>
    <row r="38" spans="1:7" ht="20.100000000000001" customHeight="1">
      <c r="A38" s="324"/>
      <c r="B38" s="436" t="s">
        <v>135</v>
      </c>
      <c r="C38" s="437"/>
      <c r="D38" s="438"/>
      <c r="E38" s="324"/>
      <c r="F38" s="329" t="s">
        <v>147</v>
      </c>
      <c r="G38" s="378"/>
    </row>
    <row r="39" spans="1:7" ht="20.100000000000001" customHeight="1">
      <c r="A39" s="324"/>
      <c r="B39" s="436" t="s">
        <v>75</v>
      </c>
      <c r="C39" s="437"/>
      <c r="D39" s="438"/>
      <c r="E39" s="324"/>
      <c r="F39" s="329"/>
      <c r="G39" s="378"/>
    </row>
    <row r="40" spans="1:7" ht="20.100000000000001" customHeight="1">
      <c r="A40" s="325"/>
      <c r="B40" s="439" t="s">
        <v>136</v>
      </c>
      <c r="C40" s="440"/>
      <c r="D40" s="441"/>
      <c r="E40" s="325"/>
      <c r="F40" s="332"/>
      <c r="G40" s="380"/>
    </row>
    <row r="41" spans="1:7" ht="24" customHeight="1">
      <c r="A41" s="347" t="s">
        <v>35</v>
      </c>
      <c r="B41" s="348"/>
      <c r="C41" s="59" t="s">
        <v>36</v>
      </c>
      <c r="D41" s="26">
        <f>B43+E43</f>
        <v>0</v>
      </c>
      <c r="E41" s="2"/>
      <c r="F41" s="2"/>
      <c r="G41" s="2"/>
    </row>
    <row r="42" spans="1:7" ht="27" customHeight="1">
      <c r="A42" s="349" t="s">
        <v>14</v>
      </c>
      <c r="B42" s="21" t="s">
        <v>19</v>
      </c>
      <c r="C42" s="21" t="s">
        <v>20</v>
      </c>
      <c r="D42" s="351" t="s">
        <v>7</v>
      </c>
      <c r="E42" s="21" t="s">
        <v>19</v>
      </c>
      <c r="F42" s="353" t="s">
        <v>20</v>
      </c>
      <c r="G42" s="354"/>
    </row>
    <row r="43" spans="1:7" ht="15.95" customHeight="1">
      <c r="A43" s="350"/>
      <c r="B43" s="453"/>
      <c r="C43" s="453"/>
      <c r="D43" s="352"/>
      <c r="E43" s="453"/>
      <c r="F43" s="463"/>
      <c r="G43" s="464"/>
    </row>
    <row r="44" spans="1:7" ht="20.100000000000001" customHeight="1">
      <c r="A44" s="350"/>
      <c r="B44" s="454"/>
      <c r="C44" s="454"/>
      <c r="D44" s="352"/>
      <c r="E44" s="454"/>
      <c r="F44" s="465"/>
      <c r="G44" s="466"/>
    </row>
    <row r="45" spans="1:7" ht="18" customHeight="1">
      <c r="A45" s="451"/>
      <c r="B45" s="455"/>
      <c r="C45" s="455"/>
      <c r="D45" s="452"/>
      <c r="E45" s="455"/>
      <c r="F45" s="467"/>
      <c r="G45" s="468"/>
    </row>
    <row r="46" spans="1:7" ht="24" customHeight="1">
      <c r="A46" s="443" t="s">
        <v>24</v>
      </c>
      <c r="B46" s="443"/>
      <c r="C46" s="443"/>
      <c r="D46" s="443"/>
      <c r="E46" s="443"/>
      <c r="F46" s="443"/>
      <c r="G46" s="443"/>
    </row>
    <row r="47" spans="1:7" ht="54.95" customHeight="1">
      <c r="A47" s="344"/>
      <c r="B47" s="345"/>
      <c r="C47" s="345"/>
      <c r="D47" s="345"/>
      <c r="E47" s="345"/>
      <c r="F47" s="345"/>
      <c r="G47" s="346"/>
    </row>
    <row r="48" spans="1:7" ht="15.95" customHeight="1"/>
    <row r="49" spans="3:3" ht="15" customHeight="1"/>
    <row r="50" spans="3:3" ht="15" customHeight="1"/>
    <row r="51" spans="3:3" ht="15" customHeight="1">
      <c r="C51" t="s">
        <v>17</v>
      </c>
    </row>
    <row r="52" spans="3:3" ht="15" customHeight="1"/>
    <row r="53" spans="3:3" ht="15" customHeight="1"/>
    <row r="54" spans="3:3" ht="15" customHeight="1"/>
  </sheetData>
  <mergeCells count="69">
    <mergeCell ref="A46:G46"/>
    <mergeCell ref="A47:G47"/>
    <mergeCell ref="A14:A19"/>
    <mergeCell ref="E19:G19"/>
    <mergeCell ref="A41:B41"/>
    <mergeCell ref="A42:A45"/>
    <mergeCell ref="D42:D45"/>
    <mergeCell ref="F42:G42"/>
    <mergeCell ref="B43:B45"/>
    <mergeCell ref="C43:C45"/>
    <mergeCell ref="E43:E45"/>
    <mergeCell ref="F43:G45"/>
    <mergeCell ref="A34:G34"/>
    <mergeCell ref="A35:A40"/>
    <mergeCell ref="B35:D35"/>
    <mergeCell ref="F36:G36"/>
    <mergeCell ref="F37:G37"/>
    <mergeCell ref="F38:G38"/>
    <mergeCell ref="F39:G39"/>
    <mergeCell ref="E35:E40"/>
    <mergeCell ref="F35:G35"/>
    <mergeCell ref="F40:G40"/>
    <mergeCell ref="B36:D36"/>
    <mergeCell ref="B37:D37"/>
    <mergeCell ref="B38:D38"/>
    <mergeCell ref="B39:D39"/>
    <mergeCell ref="B40:D40"/>
    <mergeCell ref="A31:G31"/>
    <mergeCell ref="A32:A33"/>
    <mergeCell ref="B32:C32"/>
    <mergeCell ref="D32:D33"/>
    <mergeCell ref="E32:G33"/>
    <mergeCell ref="B33:C33"/>
    <mergeCell ref="A25:G25"/>
    <mergeCell ref="A26:A30"/>
    <mergeCell ref="B26:C26"/>
    <mergeCell ref="D26:D30"/>
    <mergeCell ref="B27:C27"/>
    <mergeCell ref="B28:C28"/>
    <mergeCell ref="B29:C29"/>
    <mergeCell ref="B30:C30"/>
    <mergeCell ref="E26:G26"/>
    <mergeCell ref="E27:G27"/>
    <mergeCell ref="E28:G28"/>
    <mergeCell ref="E29:G29"/>
    <mergeCell ref="E30:G30"/>
    <mergeCell ref="E18:G18"/>
    <mergeCell ref="A20:A24"/>
    <mergeCell ref="E20:G20"/>
    <mergeCell ref="E21:G21"/>
    <mergeCell ref="E22:G22"/>
    <mergeCell ref="E23:G23"/>
    <mergeCell ref="E24:G24"/>
    <mergeCell ref="E14:G14"/>
    <mergeCell ref="E15:G15"/>
    <mergeCell ref="E16:G16"/>
    <mergeCell ref="E17:G17"/>
    <mergeCell ref="A1:G1"/>
    <mergeCell ref="B2:C2"/>
    <mergeCell ref="A3:C3"/>
    <mergeCell ref="D3:D6"/>
    <mergeCell ref="B4:C4"/>
    <mergeCell ref="B5:C5"/>
    <mergeCell ref="B6:C6"/>
    <mergeCell ref="A7:C7"/>
    <mergeCell ref="A8:A11"/>
    <mergeCell ref="D8:D11"/>
    <mergeCell ref="A12:G12"/>
    <mergeCell ref="E13:G13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0" zoomScaleNormal="100" zoomScalePageLayoutView="150" workbookViewId="0">
      <selection activeCell="G5" sqref="G5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7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62" t="s">
        <v>26</v>
      </c>
      <c r="B2" s="386" t="s">
        <v>166</v>
      </c>
      <c r="C2" s="387"/>
      <c r="D2" s="14" t="s">
        <v>1</v>
      </c>
      <c r="E2" s="14"/>
      <c r="F2" s="15" t="s">
        <v>0</v>
      </c>
      <c r="G2" s="14"/>
    </row>
    <row r="3" spans="1:8" ht="24" customHeight="1">
      <c r="A3" s="341" t="s">
        <v>16</v>
      </c>
      <c r="B3" s="342"/>
      <c r="C3" s="343"/>
      <c r="D3" s="327" t="s">
        <v>17</v>
      </c>
      <c r="E3" s="62" t="s">
        <v>25</v>
      </c>
      <c r="F3" s="18" t="s">
        <v>28</v>
      </c>
      <c r="G3" s="68" t="s">
        <v>29</v>
      </c>
      <c r="H3" s="3"/>
    </row>
    <row r="4" spans="1:8" ht="18.95" customHeight="1">
      <c r="A4" s="62" t="s">
        <v>2</v>
      </c>
      <c r="B4" s="415">
        <v>445000</v>
      </c>
      <c r="C4" s="416"/>
      <c r="D4" s="330"/>
      <c r="E4" s="17" t="s">
        <v>30</v>
      </c>
      <c r="F4" s="6">
        <v>25</v>
      </c>
      <c r="G4" s="28" t="s">
        <v>179</v>
      </c>
    </row>
    <row r="5" spans="1:8" ht="23.1" customHeight="1">
      <c r="A5" s="62" t="s">
        <v>3</v>
      </c>
      <c r="B5" s="417">
        <f>B6-B4</f>
        <v>693605</v>
      </c>
      <c r="C5" s="418"/>
      <c r="D5" s="330"/>
      <c r="E5" s="17" t="s">
        <v>31</v>
      </c>
      <c r="F5" s="6">
        <v>5</v>
      </c>
      <c r="G5" s="28" t="s">
        <v>173</v>
      </c>
    </row>
    <row r="6" spans="1:8" ht="21.95" customHeight="1">
      <c r="A6" s="62" t="s">
        <v>4</v>
      </c>
      <c r="B6" s="417">
        <v>1138605</v>
      </c>
      <c r="C6" s="418"/>
      <c r="D6" s="330"/>
      <c r="E6" s="17" t="s">
        <v>32</v>
      </c>
      <c r="F6" s="6">
        <v>5</v>
      </c>
      <c r="G6" s="28" t="s">
        <v>178</v>
      </c>
    </row>
    <row r="7" spans="1:8" ht="27.95" customHeight="1">
      <c r="A7" s="341" t="s">
        <v>15</v>
      </c>
      <c r="B7" s="342"/>
      <c r="C7" s="343"/>
      <c r="D7" s="67"/>
      <c r="E7" s="8"/>
      <c r="F7" s="8"/>
      <c r="G7" s="72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77"/>
    </row>
    <row r="9" spans="1:8" ht="20.100000000000001" customHeight="1">
      <c r="A9" s="393"/>
      <c r="B9" s="11" t="s">
        <v>167</v>
      </c>
      <c r="C9" s="11">
        <v>3</v>
      </c>
      <c r="D9" s="395"/>
      <c r="E9" s="12"/>
      <c r="F9" s="63"/>
      <c r="G9" s="77"/>
    </row>
    <row r="10" spans="1:8" ht="18" customHeight="1">
      <c r="A10" s="393"/>
      <c r="B10" s="11" t="s">
        <v>172</v>
      </c>
      <c r="C10" s="11">
        <v>3</v>
      </c>
      <c r="D10" s="395"/>
      <c r="E10" s="12"/>
      <c r="F10" s="63"/>
      <c r="G10" s="77"/>
    </row>
    <row r="11" spans="1:8" ht="17.100000000000001" customHeight="1">
      <c r="A11" s="393"/>
      <c r="B11" s="22"/>
      <c r="C11" s="22"/>
      <c r="D11" s="395"/>
      <c r="E11" s="23"/>
      <c r="F11" s="24"/>
      <c r="G11" s="77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4.8611111111111112E-2</v>
      </c>
      <c r="C14" s="63" t="s">
        <v>156</v>
      </c>
      <c r="D14" s="63">
        <v>2</v>
      </c>
      <c r="E14" s="422"/>
      <c r="F14" s="423"/>
      <c r="G14" s="424"/>
    </row>
    <row r="15" spans="1:8" ht="18.95" customHeight="1">
      <c r="A15" s="324"/>
      <c r="B15" s="54">
        <v>6.25E-2</v>
      </c>
      <c r="C15" s="63" t="s">
        <v>157</v>
      </c>
      <c r="D15" s="63">
        <v>3</v>
      </c>
      <c r="E15" s="422" t="s">
        <v>158</v>
      </c>
      <c r="F15" s="423"/>
      <c r="G15" s="424"/>
    </row>
    <row r="16" spans="1:8" ht="18.95" customHeight="1">
      <c r="A16" s="324"/>
      <c r="B16" s="63"/>
      <c r="C16" s="63"/>
      <c r="D16" s="63"/>
      <c r="E16" s="422"/>
      <c r="F16" s="423"/>
      <c r="G16" s="424"/>
    </row>
    <row r="17" spans="1:7" ht="18.95" customHeight="1">
      <c r="A17" s="324"/>
      <c r="B17" s="63"/>
      <c r="C17" s="63"/>
      <c r="D17" s="63"/>
      <c r="E17" s="422"/>
      <c r="F17" s="423"/>
      <c r="G17" s="424"/>
    </row>
    <row r="18" spans="1:7" ht="18.95" customHeight="1">
      <c r="A18" s="325"/>
      <c r="B18" s="63"/>
      <c r="C18" s="63"/>
      <c r="D18" s="63"/>
      <c r="E18" s="422"/>
      <c r="F18" s="423"/>
      <c r="G18" s="424"/>
    </row>
    <row r="19" spans="1:7" ht="20.100000000000001" customHeight="1">
      <c r="A19" s="363" t="s">
        <v>10</v>
      </c>
      <c r="B19" s="54">
        <v>0.22916666666666666</v>
      </c>
      <c r="C19" s="63" t="s">
        <v>159</v>
      </c>
      <c r="D19" s="63">
        <v>2</v>
      </c>
      <c r="E19" s="425"/>
      <c r="F19" s="425"/>
      <c r="G19" s="425"/>
    </row>
    <row r="20" spans="1:7" ht="21" customHeight="1">
      <c r="A20" s="363"/>
      <c r="B20" s="54">
        <v>0.27083333333333331</v>
      </c>
      <c r="C20" s="63" t="s">
        <v>160</v>
      </c>
      <c r="D20" s="63">
        <v>2</v>
      </c>
      <c r="E20" s="425"/>
      <c r="F20" s="425"/>
      <c r="G20" s="425"/>
    </row>
    <row r="21" spans="1:7" ht="18.95" customHeight="1">
      <c r="A21" s="363"/>
      <c r="B21" s="54">
        <v>0.29166666666666669</v>
      </c>
      <c r="C21" s="63" t="s">
        <v>161</v>
      </c>
      <c r="D21" s="63" t="s">
        <v>162</v>
      </c>
      <c r="E21" s="425" t="s">
        <v>177</v>
      </c>
      <c r="F21" s="425"/>
      <c r="G21" s="425"/>
    </row>
    <row r="22" spans="1:7" ht="18.95" customHeight="1">
      <c r="A22" s="363"/>
      <c r="B22" s="63"/>
      <c r="C22" s="63"/>
      <c r="D22" s="63"/>
      <c r="E22" s="425"/>
      <c r="F22" s="425"/>
      <c r="G22" s="425"/>
    </row>
    <row r="23" spans="1:7" ht="21.95" customHeight="1">
      <c r="A23" s="363"/>
      <c r="B23" s="63"/>
      <c r="C23" s="63"/>
      <c r="D23" s="63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 t="s">
        <v>168</v>
      </c>
      <c r="C25" s="445"/>
      <c r="D25" s="363" t="s">
        <v>7</v>
      </c>
      <c r="E25" s="469" t="s">
        <v>175</v>
      </c>
      <c r="F25" s="470"/>
      <c r="G25" s="471"/>
    </row>
    <row r="26" spans="1:7" ht="15" customHeight="1">
      <c r="A26" s="363"/>
      <c r="B26" s="446" t="s">
        <v>169</v>
      </c>
      <c r="C26" s="447"/>
      <c r="D26" s="363"/>
      <c r="E26" s="472"/>
      <c r="F26" s="473"/>
      <c r="G26" s="474"/>
    </row>
    <row r="27" spans="1:7" ht="18" customHeight="1">
      <c r="A27" s="363"/>
      <c r="B27" s="446" t="s">
        <v>170</v>
      </c>
      <c r="C27" s="447"/>
      <c r="D27" s="363"/>
      <c r="E27" s="475" t="s">
        <v>176</v>
      </c>
      <c r="F27" s="476"/>
      <c r="G27" s="477"/>
    </row>
    <row r="28" spans="1:7" ht="19.5" customHeight="1">
      <c r="A28" s="363"/>
      <c r="B28" s="446" t="s">
        <v>171</v>
      </c>
      <c r="C28" s="447"/>
      <c r="D28" s="363"/>
      <c r="E28" s="472"/>
      <c r="F28" s="473"/>
      <c r="G28" s="474"/>
    </row>
    <row r="29" spans="1:7" ht="21" customHeight="1">
      <c r="A29" s="363"/>
      <c r="B29" s="64"/>
      <c r="C29" s="65"/>
      <c r="D29" s="363"/>
      <c r="E29" s="475"/>
      <c r="F29" s="476"/>
      <c r="G29" s="477"/>
    </row>
    <row r="30" spans="1:7" ht="24" customHeight="1">
      <c r="A30" s="342" t="s">
        <v>165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17</v>
      </c>
      <c r="C34" s="450"/>
      <c r="D34" s="445"/>
      <c r="E34" s="323" t="s">
        <v>7</v>
      </c>
      <c r="F34" s="469" t="s">
        <v>174</v>
      </c>
      <c r="G34" s="486"/>
    </row>
    <row r="35" spans="1:7" ht="20.100000000000001" customHeight="1">
      <c r="A35" s="324"/>
      <c r="B35" s="436"/>
      <c r="C35" s="437"/>
      <c r="D35" s="438"/>
      <c r="E35" s="324"/>
      <c r="F35" s="487"/>
      <c r="G35" s="488"/>
    </row>
    <row r="36" spans="1:7" ht="20.100000000000001" customHeight="1">
      <c r="A36" s="324"/>
      <c r="B36" s="436"/>
      <c r="C36" s="437"/>
      <c r="D36" s="438"/>
      <c r="E36" s="324"/>
      <c r="F36" s="487"/>
      <c r="G36" s="488"/>
    </row>
    <row r="37" spans="1:7" ht="20.100000000000001" customHeight="1">
      <c r="A37" s="324"/>
      <c r="B37" s="436"/>
      <c r="C37" s="437"/>
      <c r="D37" s="438"/>
      <c r="E37" s="324"/>
      <c r="F37" s="487"/>
      <c r="G37" s="488"/>
    </row>
    <row r="38" spans="1:7" ht="20.100000000000001" customHeight="1">
      <c r="A38" s="324"/>
      <c r="B38" s="436"/>
      <c r="C38" s="437"/>
      <c r="D38" s="438"/>
      <c r="E38" s="324"/>
      <c r="F38" s="487"/>
      <c r="G38" s="488"/>
    </row>
    <row r="39" spans="1:7" ht="20.100000000000001" customHeight="1">
      <c r="A39" s="325"/>
      <c r="B39" s="439"/>
      <c r="C39" s="440"/>
      <c r="D39" s="441"/>
      <c r="E39" s="325"/>
      <c r="F39" s="489"/>
      <c r="G39" s="490"/>
    </row>
    <row r="40" spans="1:7" ht="24" customHeight="1">
      <c r="A40" s="347" t="s">
        <v>35</v>
      </c>
      <c r="B40" s="348"/>
      <c r="C40" s="66" t="s">
        <v>36</v>
      </c>
      <c r="D40" s="26">
        <f>B42+E42</f>
        <v>109000</v>
      </c>
      <c r="E40" s="2"/>
      <c r="F40" s="2"/>
      <c r="G40" s="35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78">
        <v>8000</v>
      </c>
      <c r="C42" s="355" t="s">
        <v>163</v>
      </c>
      <c r="D42" s="352"/>
      <c r="E42" s="482">
        <v>101000</v>
      </c>
      <c r="F42" s="485" t="s">
        <v>164</v>
      </c>
      <c r="G42" s="358"/>
    </row>
    <row r="43" spans="1:7" ht="20.100000000000001" customHeight="1">
      <c r="A43" s="350"/>
      <c r="B43" s="479"/>
      <c r="C43" s="356"/>
      <c r="D43" s="352"/>
      <c r="E43" s="483"/>
      <c r="F43" s="359"/>
      <c r="G43" s="360"/>
    </row>
    <row r="44" spans="1:7" ht="18" customHeight="1">
      <c r="A44" s="451"/>
      <c r="B44" s="480"/>
      <c r="C44" s="481"/>
      <c r="D44" s="452"/>
      <c r="E44" s="484"/>
      <c r="F44" s="397"/>
      <c r="G44" s="429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t="s">
        <v>17</v>
      </c>
    </row>
    <row r="51" spans="3:3" ht="15" customHeight="1"/>
    <row r="52" spans="3:3" ht="15" customHeight="1"/>
    <row r="53" spans="3:3" ht="15" customHeight="1"/>
  </sheetData>
  <mergeCells count="60">
    <mergeCell ref="A1:G1"/>
    <mergeCell ref="B2:C2"/>
    <mergeCell ref="A3:C3"/>
    <mergeCell ref="D3:D6"/>
    <mergeCell ref="B4:C4"/>
    <mergeCell ref="B5:C5"/>
    <mergeCell ref="B6:C6"/>
    <mergeCell ref="A7:C7"/>
    <mergeCell ref="A8:A11"/>
    <mergeCell ref="D8:D11"/>
    <mergeCell ref="A12:G12"/>
    <mergeCell ref="E13:G13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24:G24"/>
    <mergeCell ref="A25:A29"/>
    <mergeCell ref="B25:C25"/>
    <mergeCell ref="D25:D29"/>
    <mergeCell ref="B26:C26"/>
    <mergeCell ref="B27:C27"/>
    <mergeCell ref="B28:C28"/>
    <mergeCell ref="A30:G30"/>
    <mergeCell ref="A31:A32"/>
    <mergeCell ref="B31:C31"/>
    <mergeCell ref="D31:D32"/>
    <mergeCell ref="E31:G32"/>
    <mergeCell ref="B32:C32"/>
    <mergeCell ref="E34:E39"/>
    <mergeCell ref="F34:G39"/>
    <mergeCell ref="B35:D35"/>
    <mergeCell ref="B36:D36"/>
    <mergeCell ref="B37:D37"/>
    <mergeCell ref="B38:D38"/>
    <mergeCell ref="B39:D39"/>
    <mergeCell ref="A45:G45"/>
    <mergeCell ref="A46:G46"/>
    <mergeCell ref="E25:G26"/>
    <mergeCell ref="E29:G29"/>
    <mergeCell ref="E27:G28"/>
    <mergeCell ref="A40:B40"/>
    <mergeCell ref="A41:A44"/>
    <mergeCell ref="D41:D44"/>
    <mergeCell ref="F41:G41"/>
    <mergeCell ref="B42:B44"/>
    <mergeCell ref="C42:C44"/>
    <mergeCell ref="E42:E44"/>
    <mergeCell ref="F42:G44"/>
    <mergeCell ref="A33:G33"/>
    <mergeCell ref="A34:A39"/>
    <mergeCell ref="B34:D34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0" zoomScaleNormal="100" zoomScalePageLayoutView="150" workbookViewId="0">
      <selection activeCell="G4" sqref="G4:G6"/>
    </sheetView>
  </sheetViews>
  <sheetFormatPr defaultColWidth="11.5546875" defaultRowHeight="17.25"/>
  <cols>
    <col min="2" max="2" width="17.109375" customWidth="1"/>
    <col min="3" max="3" width="15.77734375" customWidth="1"/>
    <col min="4" max="4" width="8.44140625" customWidth="1"/>
    <col min="5" max="5" width="18.88671875" customWidth="1"/>
    <col min="6" max="6" width="13.109375" customWidth="1"/>
    <col min="7" max="7" width="26.6640625" style="8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79" t="s">
        <v>26</v>
      </c>
      <c r="B2" s="386" t="s">
        <v>196</v>
      </c>
      <c r="C2" s="387"/>
      <c r="D2" s="14" t="s">
        <v>1</v>
      </c>
      <c r="E2" s="14" t="s">
        <v>204</v>
      </c>
      <c r="F2" s="15" t="s">
        <v>0</v>
      </c>
      <c r="G2" s="14"/>
    </row>
    <row r="3" spans="1:8" ht="24" customHeight="1">
      <c r="A3" s="341" t="s">
        <v>16</v>
      </c>
      <c r="B3" s="342"/>
      <c r="C3" s="343"/>
      <c r="D3" s="327" t="s">
        <v>17</v>
      </c>
      <c r="E3" s="79" t="s">
        <v>25</v>
      </c>
      <c r="F3" s="18" t="s">
        <v>28</v>
      </c>
      <c r="G3" s="83" t="s">
        <v>29</v>
      </c>
      <c r="H3" s="3"/>
    </row>
    <row r="4" spans="1:8" ht="18.95" customHeight="1">
      <c r="A4" s="79" t="s">
        <v>2</v>
      </c>
      <c r="B4" s="415">
        <v>129200</v>
      </c>
      <c r="C4" s="416"/>
      <c r="D4" s="330"/>
      <c r="E4" s="17" t="s">
        <v>30</v>
      </c>
      <c r="F4" s="6">
        <v>21</v>
      </c>
      <c r="G4" s="28" t="s">
        <v>222</v>
      </c>
    </row>
    <row r="5" spans="1:8" ht="23.1" customHeight="1">
      <c r="A5" s="79" t="s">
        <v>3</v>
      </c>
      <c r="B5" s="417">
        <f>B6-B4</f>
        <v>687500</v>
      </c>
      <c r="C5" s="418"/>
      <c r="D5" s="330"/>
      <c r="E5" s="17" t="s">
        <v>205</v>
      </c>
      <c r="F5" s="6">
        <v>14</v>
      </c>
      <c r="G5" s="28" t="s">
        <v>215</v>
      </c>
    </row>
    <row r="6" spans="1:8" ht="21.95" customHeight="1">
      <c r="A6" s="79" t="s">
        <v>4</v>
      </c>
      <c r="B6" s="417">
        <v>816700</v>
      </c>
      <c r="C6" s="418"/>
      <c r="D6" s="330"/>
      <c r="E6" s="17" t="s">
        <v>182</v>
      </c>
      <c r="F6" s="6">
        <v>14</v>
      </c>
      <c r="G6" s="28" t="s">
        <v>214</v>
      </c>
    </row>
    <row r="7" spans="1:8" ht="27.95" customHeight="1">
      <c r="A7" s="341" t="s">
        <v>15</v>
      </c>
      <c r="B7" s="342"/>
      <c r="C7" s="343"/>
      <c r="D7" s="82"/>
      <c r="E7" s="8"/>
      <c r="F7" s="8"/>
      <c r="G7" s="85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77"/>
    </row>
    <row r="9" spans="1:8" ht="20.100000000000001" customHeight="1">
      <c r="A9" s="393"/>
      <c r="B9" s="11" t="s">
        <v>211</v>
      </c>
      <c r="C9" s="11">
        <v>4</v>
      </c>
      <c r="D9" s="395"/>
      <c r="E9" s="12" t="s">
        <v>31</v>
      </c>
      <c r="F9" s="80">
        <v>0</v>
      </c>
      <c r="G9" s="77"/>
    </row>
    <row r="10" spans="1:8" ht="18" customHeight="1">
      <c r="A10" s="393"/>
      <c r="B10" s="11" t="s">
        <v>212</v>
      </c>
      <c r="C10" s="11">
        <v>3</v>
      </c>
      <c r="D10" s="395"/>
      <c r="E10" s="12" t="s">
        <v>216</v>
      </c>
      <c r="F10" s="80">
        <v>0</v>
      </c>
      <c r="G10" s="77"/>
    </row>
    <row r="11" spans="1:8" ht="17.100000000000001" customHeight="1">
      <c r="A11" s="393"/>
      <c r="B11" s="22" t="s">
        <v>213</v>
      </c>
      <c r="C11" s="22">
        <v>2</v>
      </c>
      <c r="D11" s="395"/>
      <c r="E11" s="23" t="s">
        <v>217</v>
      </c>
      <c r="F11" s="24">
        <v>0</v>
      </c>
      <c r="G11" s="77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80"/>
      <c r="C14" s="80"/>
      <c r="D14" s="80"/>
      <c r="E14" s="422"/>
      <c r="F14" s="423"/>
      <c r="G14" s="424"/>
    </row>
    <row r="15" spans="1:8" ht="18.95" customHeight="1">
      <c r="A15" s="324"/>
      <c r="B15" s="80"/>
      <c r="C15" s="80"/>
      <c r="D15" s="80"/>
      <c r="E15" s="422"/>
      <c r="F15" s="423"/>
      <c r="G15" s="424"/>
    </row>
    <row r="16" spans="1:8" ht="18.95" customHeight="1">
      <c r="A16" s="324"/>
      <c r="B16" s="80"/>
      <c r="C16" s="80"/>
      <c r="D16" s="80"/>
      <c r="E16" s="422"/>
      <c r="F16" s="423"/>
      <c r="G16" s="424"/>
    </row>
    <row r="17" spans="1:7" ht="18.95" customHeight="1">
      <c r="A17" s="324"/>
      <c r="B17" s="80"/>
      <c r="C17" s="80"/>
      <c r="D17" s="80"/>
      <c r="E17" s="422"/>
      <c r="F17" s="423"/>
      <c r="G17" s="424"/>
    </row>
    <row r="18" spans="1:7" ht="18.95" customHeight="1">
      <c r="A18" s="325"/>
      <c r="B18" s="80"/>
      <c r="C18" s="80"/>
      <c r="D18" s="80"/>
      <c r="E18" s="422"/>
      <c r="F18" s="423"/>
      <c r="G18" s="424"/>
    </row>
    <row r="19" spans="1:7" ht="20.100000000000001" customHeight="1">
      <c r="A19" s="363" t="s">
        <v>10</v>
      </c>
      <c r="B19" s="54">
        <v>0.29166666666666669</v>
      </c>
      <c r="C19" s="80" t="s">
        <v>197</v>
      </c>
      <c r="D19" s="80">
        <v>3</v>
      </c>
      <c r="E19" s="425"/>
      <c r="F19" s="425"/>
      <c r="G19" s="425"/>
    </row>
    <row r="20" spans="1:7" ht="21" customHeight="1">
      <c r="A20" s="363"/>
      <c r="B20" s="54">
        <v>0.29166666666666669</v>
      </c>
      <c r="C20" s="80" t="s">
        <v>198</v>
      </c>
      <c r="D20" s="80">
        <v>2</v>
      </c>
      <c r="E20" s="425" t="s">
        <v>206</v>
      </c>
      <c r="F20" s="425"/>
      <c r="G20" s="425"/>
    </row>
    <row r="21" spans="1:7" ht="18.95" customHeight="1">
      <c r="A21" s="363"/>
      <c r="B21" s="80"/>
      <c r="C21" s="80"/>
      <c r="D21" s="80"/>
      <c r="E21" s="425"/>
      <c r="F21" s="425"/>
      <c r="G21" s="425"/>
    </row>
    <row r="22" spans="1:7" ht="18.95" customHeight="1">
      <c r="A22" s="363"/>
      <c r="B22" s="80"/>
      <c r="C22" s="80"/>
      <c r="D22" s="80"/>
      <c r="E22" s="425"/>
      <c r="F22" s="425"/>
      <c r="G22" s="425"/>
    </row>
    <row r="23" spans="1:7" ht="21.95" customHeight="1">
      <c r="A23" s="363"/>
      <c r="B23" s="80"/>
      <c r="C23" s="80"/>
      <c r="D23" s="80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/>
      <c r="C25" s="445"/>
      <c r="D25" s="363" t="s">
        <v>7</v>
      </c>
      <c r="E25" s="405" t="s">
        <v>208</v>
      </c>
      <c r="F25" s="505"/>
      <c r="G25" s="496"/>
    </row>
    <row r="26" spans="1:7" ht="18" customHeight="1">
      <c r="A26" s="363"/>
      <c r="B26" s="446"/>
      <c r="C26" s="447"/>
      <c r="D26" s="363"/>
      <c r="E26" s="506" t="s">
        <v>207</v>
      </c>
      <c r="F26" s="507"/>
      <c r="G26" s="498"/>
    </row>
    <row r="27" spans="1:7" ht="18" customHeight="1">
      <c r="A27" s="363"/>
      <c r="B27" s="446"/>
      <c r="C27" s="447"/>
      <c r="D27" s="363"/>
      <c r="E27" s="497"/>
      <c r="F27" s="507"/>
      <c r="G27" s="498"/>
    </row>
    <row r="28" spans="1:7" ht="18" customHeight="1">
      <c r="A28" s="363"/>
      <c r="B28" s="446"/>
      <c r="C28" s="447"/>
      <c r="D28" s="363"/>
      <c r="E28" s="497"/>
      <c r="F28" s="507"/>
      <c r="G28" s="498"/>
    </row>
    <row r="29" spans="1:7" ht="18.95" customHeight="1">
      <c r="A29" s="363"/>
      <c r="B29" s="448"/>
      <c r="C29" s="449"/>
      <c r="D29" s="363"/>
      <c r="E29" s="499"/>
      <c r="F29" s="508"/>
      <c r="G29" s="500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199</v>
      </c>
      <c r="C34" s="494"/>
      <c r="D34" s="495"/>
      <c r="E34" s="323" t="s">
        <v>7</v>
      </c>
      <c r="F34" s="405" t="s">
        <v>209</v>
      </c>
      <c r="G34" s="496"/>
    </row>
    <row r="35" spans="1:7" ht="20.100000000000001" customHeight="1">
      <c r="A35" s="324"/>
      <c r="B35" s="436" t="s">
        <v>200</v>
      </c>
      <c r="C35" s="501"/>
      <c r="D35" s="502"/>
      <c r="E35" s="324"/>
      <c r="F35" s="497"/>
      <c r="G35" s="498"/>
    </row>
    <row r="36" spans="1:7" ht="20.100000000000001" customHeight="1">
      <c r="A36" s="324"/>
      <c r="B36" s="436" t="s">
        <v>201</v>
      </c>
      <c r="C36" s="501"/>
      <c r="D36" s="502"/>
      <c r="E36" s="324"/>
      <c r="F36" s="497"/>
      <c r="G36" s="498"/>
    </row>
    <row r="37" spans="1:7" ht="20.100000000000001" customHeight="1">
      <c r="A37" s="324"/>
      <c r="B37" s="436" t="s">
        <v>202</v>
      </c>
      <c r="C37" s="501"/>
      <c r="D37" s="502"/>
      <c r="E37" s="324"/>
      <c r="F37" s="497"/>
      <c r="G37" s="498"/>
    </row>
    <row r="38" spans="1:7" ht="20.100000000000001" customHeight="1">
      <c r="A38" s="324"/>
      <c r="B38" s="436" t="s">
        <v>203</v>
      </c>
      <c r="C38" s="501"/>
      <c r="D38" s="502"/>
      <c r="E38" s="324"/>
      <c r="F38" s="497"/>
      <c r="G38" s="498"/>
    </row>
    <row r="39" spans="1:7" ht="20.100000000000001" customHeight="1">
      <c r="A39" s="325"/>
      <c r="B39" s="439"/>
      <c r="C39" s="503"/>
      <c r="D39" s="504"/>
      <c r="E39" s="325"/>
      <c r="F39" s="499"/>
      <c r="G39" s="500"/>
    </row>
    <row r="40" spans="1:7" ht="24" customHeight="1">
      <c r="A40" s="347" t="s">
        <v>35</v>
      </c>
      <c r="B40" s="348"/>
      <c r="C40" s="81" t="s">
        <v>36</v>
      </c>
      <c r="D40" s="86">
        <f>B42+E42</f>
        <v>8000</v>
      </c>
      <c r="E40" s="2"/>
      <c r="F40" s="2"/>
      <c r="G40" s="35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91">
        <v>8000</v>
      </c>
      <c r="F42" s="357" t="s">
        <v>210</v>
      </c>
      <c r="G42" s="358"/>
    </row>
    <row r="43" spans="1:7" ht="20.100000000000001" customHeight="1">
      <c r="A43" s="350"/>
      <c r="B43" s="454"/>
      <c r="C43" s="454"/>
      <c r="D43" s="352"/>
      <c r="E43" s="492"/>
      <c r="F43" s="359"/>
      <c r="G43" s="360"/>
    </row>
    <row r="44" spans="1:7" ht="18" customHeight="1">
      <c r="A44" s="451"/>
      <c r="B44" s="455"/>
      <c r="C44" s="455"/>
      <c r="D44" s="452"/>
      <c r="E44" s="493"/>
      <c r="F44" s="397"/>
      <c r="G44" s="429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t="s">
        <v>17</v>
      </c>
    </row>
    <row r="51" spans="3:3" ht="15" customHeight="1"/>
    <row r="52" spans="3:3" ht="15" customHeight="1"/>
    <row r="53" spans="3:3" ht="15" customHeight="1"/>
  </sheetData>
  <mergeCells count="60">
    <mergeCell ref="A1:G1"/>
    <mergeCell ref="B2:C2"/>
    <mergeCell ref="A3:C3"/>
    <mergeCell ref="D3:D6"/>
    <mergeCell ref="B4:C4"/>
    <mergeCell ref="B5:C5"/>
    <mergeCell ref="B6:C6"/>
    <mergeCell ref="A7:C7"/>
    <mergeCell ref="A8:A11"/>
    <mergeCell ref="D8:D11"/>
    <mergeCell ref="A12:G12"/>
    <mergeCell ref="E13:G13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24:G24"/>
    <mergeCell ref="A25:A29"/>
    <mergeCell ref="B25:C25"/>
    <mergeCell ref="D25:D29"/>
    <mergeCell ref="B26:C26"/>
    <mergeCell ref="B27:C27"/>
    <mergeCell ref="B28:C28"/>
    <mergeCell ref="B29:C29"/>
    <mergeCell ref="E25:G25"/>
    <mergeCell ref="E26:G29"/>
    <mergeCell ref="A30:G30"/>
    <mergeCell ref="A31:A32"/>
    <mergeCell ref="B31:C31"/>
    <mergeCell ref="D31:D32"/>
    <mergeCell ref="E31:G32"/>
    <mergeCell ref="B32:C32"/>
    <mergeCell ref="A33:G33"/>
    <mergeCell ref="A34:A39"/>
    <mergeCell ref="B34:D34"/>
    <mergeCell ref="E34:E39"/>
    <mergeCell ref="F34:G39"/>
    <mergeCell ref="B35:D35"/>
    <mergeCell ref="B36:D36"/>
    <mergeCell ref="B37:D37"/>
    <mergeCell ref="B38:D38"/>
    <mergeCell ref="B39:D39"/>
    <mergeCell ref="A45:G45"/>
    <mergeCell ref="A46:G46"/>
    <mergeCell ref="A40:B40"/>
    <mergeCell ref="A41:A44"/>
    <mergeCell ref="D41:D44"/>
    <mergeCell ref="F41:G41"/>
    <mergeCell ref="B42:B44"/>
    <mergeCell ref="C42:C44"/>
    <mergeCell ref="E42:E44"/>
    <mergeCell ref="F42:G44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0" zoomScaleNormal="100" zoomScalePageLayoutView="150" workbookViewId="0">
      <selection activeCell="J23" sqref="J23"/>
    </sheetView>
  </sheetViews>
  <sheetFormatPr defaultColWidth="11.5546875" defaultRowHeight="17.25"/>
  <cols>
    <col min="2" max="2" width="17.109375" customWidth="1"/>
    <col min="3" max="3" width="13.109375" customWidth="1"/>
    <col min="4" max="4" width="8.44140625" customWidth="1"/>
    <col min="5" max="5" width="18.88671875" customWidth="1"/>
    <col min="6" max="6" width="13.109375" customWidth="1"/>
    <col min="7" max="7" width="26.6640625" style="74" customWidth="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68" t="s">
        <v>26</v>
      </c>
      <c r="B2" s="386" t="s">
        <v>180</v>
      </c>
      <c r="C2" s="387"/>
      <c r="D2" s="14" t="s">
        <v>1</v>
      </c>
      <c r="E2" s="14" t="s">
        <v>48</v>
      </c>
      <c r="F2" s="15" t="s">
        <v>0</v>
      </c>
      <c r="G2" s="14"/>
    </row>
    <row r="3" spans="1:8" ht="24" customHeight="1">
      <c r="A3" s="341" t="s">
        <v>16</v>
      </c>
      <c r="B3" s="342"/>
      <c r="C3" s="343"/>
      <c r="D3" s="327" t="s">
        <v>17</v>
      </c>
      <c r="E3" s="68" t="s">
        <v>25</v>
      </c>
      <c r="F3" s="18" t="s">
        <v>28</v>
      </c>
      <c r="G3" s="68" t="s">
        <v>29</v>
      </c>
      <c r="H3" s="3"/>
    </row>
    <row r="4" spans="1:8" ht="18.95" customHeight="1">
      <c r="A4" s="68" t="s">
        <v>2</v>
      </c>
      <c r="B4" s="415">
        <v>230000</v>
      </c>
      <c r="C4" s="416"/>
      <c r="D4" s="330"/>
      <c r="E4" s="17" t="s">
        <v>30</v>
      </c>
      <c r="F4" s="6">
        <v>21</v>
      </c>
      <c r="G4" s="28"/>
    </row>
    <row r="5" spans="1:8" ht="23.1" customHeight="1">
      <c r="A5" s="68" t="s">
        <v>3</v>
      </c>
      <c r="B5" s="417">
        <f>B6-B4</f>
        <v>704550</v>
      </c>
      <c r="C5" s="418"/>
      <c r="D5" s="330"/>
      <c r="E5" s="17" t="s">
        <v>181</v>
      </c>
      <c r="F5" s="6">
        <v>14</v>
      </c>
      <c r="G5" s="28"/>
    </row>
    <row r="6" spans="1:8" ht="21.95" customHeight="1">
      <c r="A6" s="68" t="s">
        <v>4</v>
      </c>
      <c r="B6" s="417">
        <v>934550</v>
      </c>
      <c r="C6" s="418"/>
      <c r="D6" s="330"/>
      <c r="E6" s="17" t="s">
        <v>182</v>
      </c>
      <c r="F6" s="6">
        <v>14</v>
      </c>
      <c r="G6" s="28" t="s">
        <v>194</v>
      </c>
    </row>
    <row r="7" spans="1:8" ht="27.95" customHeight="1">
      <c r="A7" s="341" t="s">
        <v>15</v>
      </c>
      <c r="B7" s="342"/>
      <c r="C7" s="343"/>
      <c r="D7" s="75"/>
      <c r="E7" s="8"/>
      <c r="F7" s="8"/>
      <c r="G7" s="72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77"/>
    </row>
    <row r="9" spans="1:8" ht="20.100000000000001" customHeight="1">
      <c r="A9" s="393"/>
      <c r="B9" s="76" t="s">
        <v>192</v>
      </c>
      <c r="C9" s="76">
        <v>2</v>
      </c>
      <c r="D9" s="395"/>
      <c r="E9" s="12"/>
      <c r="F9" s="69"/>
      <c r="G9" s="77"/>
    </row>
    <row r="10" spans="1:8" ht="18" customHeight="1">
      <c r="A10" s="393"/>
      <c r="B10" s="76" t="s">
        <v>193</v>
      </c>
      <c r="C10" s="76">
        <v>2</v>
      </c>
      <c r="D10" s="395"/>
      <c r="E10" s="12"/>
      <c r="F10" s="69"/>
      <c r="G10" s="77"/>
    </row>
    <row r="11" spans="1:8" ht="17.100000000000001" customHeight="1">
      <c r="A11" s="393"/>
      <c r="B11" s="22"/>
      <c r="C11" s="22"/>
      <c r="D11" s="395"/>
      <c r="E11" s="23"/>
      <c r="F11" s="24"/>
      <c r="G11" s="77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0.47916666666666669</v>
      </c>
      <c r="C14" s="69" t="s">
        <v>63</v>
      </c>
      <c r="D14" s="69">
        <v>4</v>
      </c>
      <c r="E14" s="422"/>
      <c r="F14" s="423"/>
      <c r="G14" s="424"/>
    </row>
    <row r="15" spans="1:8" ht="18.95" customHeight="1">
      <c r="A15" s="324"/>
      <c r="B15" s="54"/>
      <c r="C15" s="69"/>
      <c r="D15" s="69"/>
      <c r="E15" s="422"/>
      <c r="F15" s="423"/>
      <c r="G15" s="424"/>
    </row>
    <row r="16" spans="1:8" ht="18.95" customHeight="1">
      <c r="A16" s="324"/>
      <c r="B16" s="69"/>
      <c r="C16" s="69"/>
      <c r="D16" s="69"/>
      <c r="E16" s="422"/>
      <c r="F16" s="423"/>
      <c r="G16" s="424"/>
    </row>
    <row r="17" spans="1:7" ht="18.95" customHeight="1">
      <c r="A17" s="324"/>
      <c r="B17" s="69"/>
      <c r="C17" s="69"/>
      <c r="D17" s="69"/>
      <c r="E17" s="422"/>
      <c r="F17" s="423"/>
      <c r="G17" s="424"/>
    </row>
    <row r="18" spans="1:7" ht="18.95" customHeight="1">
      <c r="A18" s="325"/>
      <c r="B18" s="69"/>
      <c r="C18" s="69"/>
      <c r="D18" s="69"/>
      <c r="E18" s="422"/>
      <c r="F18" s="423"/>
      <c r="G18" s="424"/>
    </row>
    <row r="19" spans="1:7" ht="20.100000000000001" customHeight="1">
      <c r="A19" s="363" t="s">
        <v>10</v>
      </c>
      <c r="B19" s="54">
        <v>0.27083333333333331</v>
      </c>
      <c r="C19" s="76" t="s">
        <v>191</v>
      </c>
      <c r="D19" s="69">
        <v>4</v>
      </c>
      <c r="E19" s="425"/>
      <c r="F19" s="425"/>
      <c r="G19" s="425"/>
    </row>
    <row r="20" spans="1:7" ht="21" customHeight="1">
      <c r="A20" s="363"/>
      <c r="B20" s="54">
        <v>0.29166666666666669</v>
      </c>
      <c r="C20" s="69" t="s">
        <v>190</v>
      </c>
      <c r="D20" s="69">
        <v>6</v>
      </c>
      <c r="E20" s="425" t="s">
        <v>195</v>
      </c>
      <c r="F20" s="425"/>
      <c r="G20" s="425"/>
    </row>
    <row r="21" spans="1:7" ht="18.95" customHeight="1">
      <c r="A21" s="363"/>
      <c r="B21" s="54"/>
      <c r="C21" s="69"/>
      <c r="D21" s="69"/>
      <c r="E21" s="425"/>
      <c r="F21" s="425"/>
      <c r="G21" s="425"/>
    </row>
    <row r="22" spans="1:7" ht="18.95" customHeight="1">
      <c r="A22" s="363"/>
      <c r="B22" s="69"/>
      <c r="C22" s="69"/>
      <c r="D22" s="69"/>
      <c r="E22" s="425"/>
      <c r="F22" s="425"/>
      <c r="G22" s="425"/>
    </row>
    <row r="23" spans="1:7" ht="21.95" customHeight="1">
      <c r="A23" s="363"/>
      <c r="B23" s="69"/>
      <c r="C23" s="69"/>
      <c r="D23" s="69"/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/>
      <c r="C25" s="445"/>
      <c r="D25" s="363" t="s">
        <v>7</v>
      </c>
      <c r="E25" s="469" t="s">
        <v>183</v>
      </c>
      <c r="F25" s="470"/>
      <c r="G25" s="471"/>
    </row>
    <row r="26" spans="1:7" ht="15" customHeight="1">
      <c r="A26" s="363"/>
      <c r="B26" s="446"/>
      <c r="C26" s="447"/>
      <c r="D26" s="363"/>
      <c r="E26" s="472"/>
      <c r="F26" s="473"/>
      <c r="G26" s="474"/>
    </row>
    <row r="27" spans="1:7" ht="18" customHeight="1">
      <c r="A27" s="363"/>
      <c r="B27" s="446"/>
      <c r="C27" s="447"/>
      <c r="D27" s="363"/>
      <c r="E27" s="475" t="s">
        <v>184</v>
      </c>
      <c r="F27" s="476"/>
      <c r="G27" s="477"/>
    </row>
    <row r="28" spans="1:7" ht="19.5" customHeight="1">
      <c r="A28" s="363"/>
      <c r="B28" s="446"/>
      <c r="C28" s="447"/>
      <c r="D28" s="363"/>
      <c r="E28" s="472"/>
      <c r="F28" s="473"/>
      <c r="G28" s="474"/>
    </row>
    <row r="29" spans="1:7" ht="39.950000000000003" customHeight="1">
      <c r="A29" s="363"/>
      <c r="B29" s="70"/>
      <c r="C29" s="71"/>
      <c r="D29" s="363"/>
      <c r="E29" s="475" t="s">
        <v>185</v>
      </c>
      <c r="F29" s="476"/>
      <c r="G29" s="477"/>
    </row>
    <row r="30" spans="1:7" ht="24" customHeight="1">
      <c r="A30" s="342" t="s">
        <v>165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17</v>
      </c>
      <c r="C34" s="450"/>
      <c r="D34" s="445"/>
      <c r="E34" s="323" t="s">
        <v>7</v>
      </c>
      <c r="F34" s="469" t="s">
        <v>186</v>
      </c>
      <c r="G34" s="373"/>
    </row>
    <row r="35" spans="1:7" ht="20.100000000000001" customHeight="1">
      <c r="A35" s="324"/>
      <c r="B35" s="436"/>
      <c r="C35" s="437"/>
      <c r="D35" s="438"/>
      <c r="E35" s="324"/>
      <c r="F35" s="509"/>
      <c r="G35" s="376"/>
    </row>
    <row r="36" spans="1:7" ht="20.100000000000001" customHeight="1">
      <c r="A36" s="324"/>
      <c r="B36" s="436"/>
      <c r="C36" s="437"/>
      <c r="D36" s="438"/>
      <c r="E36" s="324"/>
      <c r="F36" s="509"/>
      <c r="G36" s="376"/>
    </row>
    <row r="37" spans="1:7" ht="20.100000000000001" customHeight="1">
      <c r="A37" s="324"/>
      <c r="B37" s="436"/>
      <c r="C37" s="437"/>
      <c r="D37" s="438"/>
      <c r="E37" s="324"/>
      <c r="F37" s="510" t="s">
        <v>187</v>
      </c>
      <c r="G37" s="498"/>
    </row>
    <row r="38" spans="1:7" ht="20.100000000000001" customHeight="1">
      <c r="A38" s="324"/>
      <c r="B38" s="436"/>
      <c r="C38" s="437"/>
      <c r="D38" s="438"/>
      <c r="E38" s="324"/>
      <c r="F38" s="497"/>
      <c r="G38" s="498"/>
    </row>
    <row r="39" spans="1:7" ht="20.100000000000001" customHeight="1">
      <c r="A39" s="325"/>
      <c r="B39" s="439"/>
      <c r="C39" s="440"/>
      <c r="D39" s="441"/>
      <c r="E39" s="325"/>
      <c r="F39" s="499"/>
      <c r="G39" s="500"/>
    </row>
    <row r="40" spans="1:7" ht="24" customHeight="1">
      <c r="A40" s="347" t="s">
        <v>35</v>
      </c>
      <c r="B40" s="348"/>
      <c r="C40" s="73" t="s">
        <v>36</v>
      </c>
      <c r="D40" s="78">
        <f>B42+E42</f>
        <v>57500</v>
      </c>
      <c r="E40" s="2"/>
      <c r="F40" s="2"/>
      <c r="G40" s="35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78">
        <v>8000</v>
      </c>
      <c r="C42" s="355" t="s">
        <v>163</v>
      </c>
      <c r="D42" s="352"/>
      <c r="E42" s="482">
        <v>49500</v>
      </c>
      <c r="F42" s="485" t="s">
        <v>188</v>
      </c>
      <c r="G42" s="413"/>
    </row>
    <row r="43" spans="1:7" ht="20.100000000000001" customHeight="1">
      <c r="A43" s="350"/>
      <c r="B43" s="479"/>
      <c r="C43" s="356"/>
      <c r="D43" s="352"/>
      <c r="E43" s="483"/>
      <c r="F43" s="359" t="s">
        <v>189</v>
      </c>
      <c r="G43" s="396"/>
    </row>
    <row r="44" spans="1:7" ht="18" customHeight="1">
      <c r="A44" s="451"/>
      <c r="B44" s="480"/>
      <c r="C44" s="481"/>
      <c r="D44" s="452"/>
      <c r="E44" s="484"/>
      <c r="F44" s="397"/>
      <c r="G44" s="39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t="s">
        <v>17</v>
      </c>
    </row>
    <row r="51" spans="3:3" ht="15" customHeight="1"/>
    <row r="52" spans="3:3" ht="15" customHeight="1"/>
    <row r="53" spans="3:3" ht="15" customHeight="1"/>
  </sheetData>
  <mergeCells count="63">
    <mergeCell ref="A1:G1"/>
    <mergeCell ref="B2:C2"/>
    <mergeCell ref="A3:C3"/>
    <mergeCell ref="D3:D6"/>
    <mergeCell ref="B4:C4"/>
    <mergeCell ref="B5:C5"/>
    <mergeCell ref="B6:C6"/>
    <mergeCell ref="A7:C7"/>
    <mergeCell ref="A8:A11"/>
    <mergeCell ref="D8:D11"/>
    <mergeCell ref="A12:G12"/>
    <mergeCell ref="E13:G13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24:G24"/>
    <mergeCell ref="A25:A29"/>
    <mergeCell ref="B25:C25"/>
    <mergeCell ref="D25:D29"/>
    <mergeCell ref="E25:G26"/>
    <mergeCell ref="B26:C26"/>
    <mergeCell ref="B27:C27"/>
    <mergeCell ref="E27:G28"/>
    <mergeCell ref="B28:C28"/>
    <mergeCell ref="E29:G29"/>
    <mergeCell ref="A30:G30"/>
    <mergeCell ref="A31:A32"/>
    <mergeCell ref="B31:C31"/>
    <mergeCell ref="D31:D32"/>
    <mergeCell ref="E31:G32"/>
    <mergeCell ref="B32:C32"/>
    <mergeCell ref="A33:G33"/>
    <mergeCell ref="A34:A39"/>
    <mergeCell ref="B34:D34"/>
    <mergeCell ref="E34:E39"/>
    <mergeCell ref="B35:D35"/>
    <mergeCell ref="B36:D36"/>
    <mergeCell ref="B37:D37"/>
    <mergeCell ref="B38:D38"/>
    <mergeCell ref="B39:D39"/>
    <mergeCell ref="A45:G45"/>
    <mergeCell ref="A46:G46"/>
    <mergeCell ref="F34:G36"/>
    <mergeCell ref="F37:G39"/>
    <mergeCell ref="F42:G42"/>
    <mergeCell ref="F43:G43"/>
    <mergeCell ref="F44:G44"/>
    <mergeCell ref="A40:B40"/>
    <mergeCell ref="A41:A44"/>
    <mergeCell ref="D41:D44"/>
    <mergeCell ref="F41:G41"/>
    <mergeCell ref="B42:B44"/>
    <mergeCell ref="C42:C44"/>
    <mergeCell ref="E42:E44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7" zoomScaleNormal="100" zoomScalePageLayoutView="150" workbookViewId="0">
      <selection activeCell="G4" sqref="G4:G6"/>
    </sheetView>
  </sheetViews>
  <sheetFormatPr defaultColWidth="11.5546875" defaultRowHeight="17.25"/>
  <cols>
    <col min="1" max="1" width="11.5546875" style="91"/>
    <col min="2" max="2" width="17.109375" style="91" customWidth="1"/>
    <col min="3" max="3" width="13.109375" style="91" customWidth="1"/>
    <col min="4" max="4" width="8.44140625" style="91" customWidth="1"/>
    <col min="5" max="5" width="18.88671875" style="91" customWidth="1"/>
    <col min="6" max="6" width="13.109375" style="91" customWidth="1"/>
    <col min="7" max="7" width="29.77734375" style="4" customWidth="1"/>
    <col min="8" max="16384" width="11.5546875" style="91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87" t="s">
        <v>26</v>
      </c>
      <c r="B2" s="386" t="s">
        <v>218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87" t="s">
        <v>25</v>
      </c>
      <c r="F3" s="18" t="s">
        <v>28</v>
      </c>
      <c r="G3" s="87" t="s">
        <v>29</v>
      </c>
      <c r="H3" s="3"/>
    </row>
    <row r="4" spans="1:8" ht="18.95" customHeight="1">
      <c r="A4" s="87" t="s">
        <v>2</v>
      </c>
      <c r="B4" s="415">
        <v>465100</v>
      </c>
      <c r="C4" s="416"/>
      <c r="D4" s="330"/>
      <c r="E4" s="17" t="s">
        <v>30</v>
      </c>
      <c r="F4" s="6">
        <v>21</v>
      </c>
      <c r="G4" s="28" t="s">
        <v>240</v>
      </c>
    </row>
    <row r="5" spans="1:8" ht="23.1" customHeight="1">
      <c r="A5" s="87" t="s">
        <v>3</v>
      </c>
      <c r="B5" s="417">
        <f>B6-B4</f>
        <v>1661000</v>
      </c>
      <c r="C5" s="418"/>
      <c r="D5" s="330"/>
      <c r="E5" s="17" t="s">
        <v>205</v>
      </c>
      <c r="F5" s="6">
        <v>14</v>
      </c>
      <c r="G5" s="28" t="s">
        <v>241</v>
      </c>
    </row>
    <row r="6" spans="1:8" ht="21.95" customHeight="1">
      <c r="A6" s="87" t="s">
        <v>4</v>
      </c>
      <c r="B6" s="417">
        <v>2126100</v>
      </c>
      <c r="C6" s="418"/>
      <c r="D6" s="330"/>
      <c r="E6" s="17" t="s">
        <v>182</v>
      </c>
      <c r="F6" s="6">
        <v>14</v>
      </c>
      <c r="G6" s="28" t="s">
        <v>242</v>
      </c>
    </row>
    <row r="7" spans="1:8" ht="27.95" customHeight="1">
      <c r="A7" s="341" t="s">
        <v>15</v>
      </c>
      <c r="B7" s="342"/>
      <c r="C7" s="343"/>
      <c r="D7" s="90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99" t="s">
        <v>245</v>
      </c>
      <c r="C9" s="99" t="s">
        <v>243</v>
      </c>
      <c r="D9" s="395"/>
      <c r="E9" s="12"/>
      <c r="F9" s="88"/>
      <c r="G9" s="10"/>
    </row>
    <row r="10" spans="1:8" ht="18" customHeight="1">
      <c r="A10" s="393"/>
      <c r="B10" s="99" t="s">
        <v>244</v>
      </c>
      <c r="C10" s="99" t="s">
        <v>243</v>
      </c>
      <c r="D10" s="395"/>
      <c r="E10" s="12"/>
      <c r="F10" s="88"/>
      <c r="G10" s="10"/>
    </row>
    <row r="11" spans="1:8" ht="17.100000000000001" customHeight="1">
      <c r="A11" s="393"/>
      <c r="B11" s="24" t="s">
        <v>246</v>
      </c>
      <c r="C11" s="24" t="s">
        <v>247</v>
      </c>
      <c r="D11" s="395"/>
      <c r="E11" s="23"/>
      <c r="F11" s="24"/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0.47916666666666669</v>
      </c>
      <c r="C14" s="94" t="s">
        <v>232</v>
      </c>
      <c r="D14" s="88">
        <v>3</v>
      </c>
      <c r="E14" s="422"/>
      <c r="F14" s="423"/>
      <c r="G14" s="424"/>
    </row>
    <row r="15" spans="1:8" ht="18.95" customHeight="1">
      <c r="A15" s="324"/>
      <c r="B15" s="54">
        <v>0.5</v>
      </c>
      <c r="C15" s="94" t="s">
        <v>233</v>
      </c>
      <c r="D15" s="88">
        <v>2</v>
      </c>
      <c r="E15" s="422"/>
      <c r="F15" s="423"/>
      <c r="G15" s="424"/>
    </row>
    <row r="16" spans="1:8" ht="18.95" customHeight="1">
      <c r="A16" s="324"/>
      <c r="B16" s="88"/>
      <c r="C16" s="88"/>
      <c r="D16" s="88"/>
      <c r="E16" s="422"/>
      <c r="F16" s="423"/>
      <c r="G16" s="424"/>
    </row>
    <row r="17" spans="1:7" ht="18.95" customHeight="1">
      <c r="A17" s="324"/>
      <c r="B17" s="88"/>
      <c r="C17" s="88"/>
      <c r="D17" s="88"/>
      <c r="E17" s="422"/>
      <c r="F17" s="423"/>
      <c r="G17" s="424"/>
    </row>
    <row r="18" spans="1:7" ht="18.95" customHeight="1">
      <c r="A18" s="325"/>
      <c r="B18" s="88"/>
      <c r="C18" s="88"/>
      <c r="D18" s="88"/>
      <c r="E18" s="422"/>
      <c r="F18" s="423"/>
      <c r="G18" s="424"/>
    </row>
    <row r="19" spans="1:7" ht="20.100000000000001" customHeight="1">
      <c r="A19" s="363" t="s">
        <v>10</v>
      </c>
      <c r="B19" s="54">
        <v>0.27083333333333331</v>
      </c>
      <c r="C19" s="94" t="s">
        <v>234</v>
      </c>
      <c r="D19" s="88">
        <v>3</v>
      </c>
      <c r="E19" s="425"/>
      <c r="F19" s="425"/>
      <c r="G19" s="425"/>
    </row>
    <row r="20" spans="1:7" ht="21" customHeight="1">
      <c r="A20" s="363"/>
      <c r="B20" s="54">
        <v>0.27083333333333331</v>
      </c>
      <c r="C20" s="94" t="s">
        <v>235</v>
      </c>
      <c r="D20" s="94" t="s">
        <v>239</v>
      </c>
      <c r="E20" s="425"/>
      <c r="F20" s="425"/>
      <c r="G20" s="425"/>
    </row>
    <row r="21" spans="1:7" ht="18.95" customHeight="1">
      <c r="A21" s="363"/>
      <c r="B21" s="54">
        <v>0.29166666666666669</v>
      </c>
      <c r="C21" s="94" t="s">
        <v>236</v>
      </c>
      <c r="D21" s="88">
        <v>6</v>
      </c>
      <c r="E21" s="425"/>
      <c r="F21" s="425"/>
      <c r="G21" s="425"/>
    </row>
    <row r="22" spans="1:7" ht="18.95" customHeight="1">
      <c r="A22" s="363"/>
      <c r="B22" s="54">
        <v>0.29166666666666669</v>
      </c>
      <c r="C22" s="94" t="s">
        <v>237</v>
      </c>
      <c r="D22" s="88">
        <v>2</v>
      </c>
      <c r="E22" s="425"/>
      <c r="F22" s="425"/>
      <c r="G22" s="425"/>
    </row>
    <row r="23" spans="1:7" ht="21.95" customHeight="1">
      <c r="A23" s="363"/>
      <c r="B23" s="54">
        <v>0.29166666666666669</v>
      </c>
      <c r="C23" s="94" t="s">
        <v>238</v>
      </c>
      <c r="D23" s="88">
        <v>2</v>
      </c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/>
      <c r="C25" s="445"/>
      <c r="D25" s="363" t="s">
        <v>7</v>
      </c>
      <c r="E25" s="444" t="s">
        <v>224</v>
      </c>
      <c r="F25" s="450"/>
      <c r="G25" s="445"/>
    </row>
    <row r="26" spans="1:7" ht="18" customHeight="1">
      <c r="A26" s="363"/>
      <c r="B26" s="446"/>
      <c r="C26" s="447"/>
      <c r="D26" s="363"/>
      <c r="E26" s="436" t="s">
        <v>226</v>
      </c>
      <c r="F26" s="437"/>
      <c r="G26" s="438"/>
    </row>
    <row r="27" spans="1:7" ht="18" customHeight="1">
      <c r="A27" s="363"/>
      <c r="B27" s="446"/>
      <c r="C27" s="447"/>
      <c r="D27" s="363"/>
      <c r="E27" s="436" t="s">
        <v>225</v>
      </c>
      <c r="F27" s="437"/>
      <c r="G27" s="438"/>
    </row>
    <row r="28" spans="1:7" ht="18" customHeight="1">
      <c r="A28" s="363"/>
      <c r="B28" s="446"/>
      <c r="C28" s="447"/>
      <c r="D28" s="363"/>
      <c r="E28" s="436" t="s">
        <v>227</v>
      </c>
      <c r="F28" s="437"/>
      <c r="G28" s="438"/>
    </row>
    <row r="29" spans="1:7" ht="18.95" customHeight="1">
      <c r="A29" s="363"/>
      <c r="B29" s="448"/>
      <c r="C29" s="449"/>
      <c r="D29" s="363"/>
      <c r="E29" s="433"/>
      <c r="F29" s="434"/>
      <c r="G29" s="435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219</v>
      </c>
      <c r="C34" s="450"/>
      <c r="D34" s="445"/>
      <c r="E34" s="323" t="s">
        <v>7</v>
      </c>
      <c r="F34" s="92" t="s">
        <v>228</v>
      </c>
      <c r="G34" s="95" t="s">
        <v>229</v>
      </c>
    </row>
    <row r="35" spans="1:7" ht="20.100000000000001" customHeight="1">
      <c r="A35" s="324"/>
      <c r="B35" s="436" t="s">
        <v>220</v>
      </c>
      <c r="C35" s="437"/>
      <c r="D35" s="438"/>
      <c r="E35" s="324"/>
      <c r="F35" s="93"/>
      <c r="G35" s="96"/>
    </row>
    <row r="36" spans="1:7" ht="20.100000000000001" customHeight="1">
      <c r="A36" s="324"/>
      <c r="B36" s="436" t="s">
        <v>221</v>
      </c>
      <c r="C36" s="437"/>
      <c r="D36" s="438"/>
      <c r="E36" s="324"/>
      <c r="F36" s="93" t="s">
        <v>228</v>
      </c>
      <c r="G36" s="96" t="s">
        <v>231</v>
      </c>
    </row>
    <row r="37" spans="1:7" ht="20.100000000000001" customHeight="1">
      <c r="A37" s="324"/>
      <c r="B37" s="436"/>
      <c r="C37" s="437"/>
      <c r="D37" s="438"/>
      <c r="E37" s="324"/>
      <c r="F37" s="93" t="s">
        <v>230</v>
      </c>
      <c r="G37" s="96" t="s">
        <v>231</v>
      </c>
    </row>
    <row r="38" spans="1:7" ht="20.100000000000001" customHeight="1">
      <c r="A38" s="324"/>
      <c r="B38" s="436"/>
      <c r="C38" s="437"/>
      <c r="D38" s="438"/>
      <c r="E38" s="324"/>
      <c r="F38" s="93"/>
      <c r="G38" s="96"/>
    </row>
    <row r="39" spans="1:7" ht="20.100000000000001" customHeight="1">
      <c r="A39" s="325"/>
      <c r="B39" s="439"/>
      <c r="C39" s="440"/>
      <c r="D39" s="441"/>
      <c r="E39" s="325"/>
      <c r="F39" s="97"/>
      <c r="G39" s="98"/>
    </row>
    <row r="40" spans="1:7" ht="24" customHeight="1">
      <c r="A40" s="347" t="s">
        <v>35</v>
      </c>
      <c r="B40" s="348"/>
      <c r="C40" s="89" t="s">
        <v>36</v>
      </c>
      <c r="D40" s="26">
        <f>B42+E42</f>
        <v>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53"/>
      <c r="F42" s="463"/>
      <c r="G42" s="464"/>
    </row>
    <row r="43" spans="1:7" ht="20.100000000000001" customHeight="1">
      <c r="A43" s="350"/>
      <c r="B43" s="454"/>
      <c r="C43" s="454"/>
      <c r="D43" s="352"/>
      <c r="E43" s="454"/>
      <c r="F43" s="465"/>
      <c r="G43" s="466"/>
    </row>
    <row r="44" spans="1:7" ht="18" customHeight="1">
      <c r="A44" s="451"/>
      <c r="B44" s="455"/>
      <c r="C44" s="455"/>
      <c r="D44" s="452"/>
      <c r="E44" s="455"/>
      <c r="F44" s="467"/>
      <c r="G44" s="46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s="91" t="s">
        <v>17</v>
      </c>
    </row>
    <row r="51" spans="3:3" ht="15" customHeight="1"/>
    <row r="52" spans="3:3" ht="15" customHeight="1"/>
    <row r="53" spans="3:3" ht="15" customHeight="1"/>
  </sheetData>
  <mergeCells count="62">
    <mergeCell ref="A45:G45"/>
    <mergeCell ref="A46:G46"/>
    <mergeCell ref="A40:B40"/>
    <mergeCell ref="A41:A44"/>
    <mergeCell ref="D41:D44"/>
    <mergeCell ref="F41:G41"/>
    <mergeCell ref="B42:B44"/>
    <mergeCell ref="C42:C44"/>
    <mergeCell ref="E42:E44"/>
    <mergeCell ref="F42:G44"/>
    <mergeCell ref="A33:G33"/>
    <mergeCell ref="A34:A39"/>
    <mergeCell ref="B34:D34"/>
    <mergeCell ref="E34:E39"/>
    <mergeCell ref="B35:D35"/>
    <mergeCell ref="B36:D36"/>
    <mergeCell ref="B37:D37"/>
    <mergeCell ref="B38:D38"/>
    <mergeCell ref="B39:D39"/>
    <mergeCell ref="A30:G30"/>
    <mergeCell ref="A31:A32"/>
    <mergeCell ref="B31:C31"/>
    <mergeCell ref="D31:D32"/>
    <mergeCell ref="E31:G32"/>
    <mergeCell ref="B32:C32"/>
    <mergeCell ref="A24:G24"/>
    <mergeCell ref="A25:A29"/>
    <mergeCell ref="B25:C25"/>
    <mergeCell ref="D25:D29"/>
    <mergeCell ref="B26:C26"/>
    <mergeCell ref="B27:C27"/>
    <mergeCell ref="B28:C28"/>
    <mergeCell ref="B29:C29"/>
    <mergeCell ref="E25:G25"/>
    <mergeCell ref="E26:G26"/>
    <mergeCell ref="E27:G27"/>
    <mergeCell ref="E28:G28"/>
    <mergeCell ref="E29:G29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4" zoomScaleNormal="100" zoomScalePageLayoutView="150" workbookViewId="0">
      <selection activeCell="E5" sqref="E5:G6"/>
    </sheetView>
  </sheetViews>
  <sheetFormatPr defaultColWidth="11.5546875" defaultRowHeight="17.25"/>
  <cols>
    <col min="1" max="1" width="11.5546875" style="104"/>
    <col min="2" max="2" width="17.109375" style="104" customWidth="1"/>
    <col min="3" max="3" width="13.109375" style="104" customWidth="1"/>
    <col min="4" max="4" width="8.44140625" style="104" customWidth="1"/>
    <col min="5" max="5" width="18.88671875" style="104" customWidth="1"/>
    <col min="6" max="6" width="13.109375" style="104" customWidth="1"/>
    <col min="7" max="7" width="27.33203125" style="4" customWidth="1"/>
    <col min="8" max="16384" width="11.5546875" style="104"/>
  </cols>
  <sheetData>
    <row r="1" spans="1:8" ht="36" customHeight="1">
      <c r="A1" s="385" t="s">
        <v>27</v>
      </c>
      <c r="B1" s="385"/>
      <c r="C1" s="385"/>
      <c r="D1" s="385"/>
      <c r="E1" s="385"/>
      <c r="F1" s="385"/>
      <c r="G1" s="385"/>
    </row>
    <row r="2" spans="1:8" ht="20.100000000000001" customHeight="1">
      <c r="A2" s="100" t="s">
        <v>26</v>
      </c>
      <c r="B2" s="386" t="s">
        <v>248</v>
      </c>
      <c r="C2" s="387"/>
      <c r="D2" s="14" t="s">
        <v>1</v>
      </c>
      <c r="E2" s="14"/>
      <c r="F2" s="15" t="s">
        <v>0</v>
      </c>
      <c r="G2" s="16"/>
    </row>
    <row r="3" spans="1:8" ht="24" customHeight="1">
      <c r="A3" s="341" t="s">
        <v>16</v>
      </c>
      <c r="B3" s="342"/>
      <c r="C3" s="343"/>
      <c r="D3" s="327" t="s">
        <v>17</v>
      </c>
      <c r="E3" s="100" t="s">
        <v>25</v>
      </c>
      <c r="F3" s="18" t="s">
        <v>28</v>
      </c>
      <c r="G3" s="100" t="s">
        <v>29</v>
      </c>
      <c r="H3" s="3"/>
    </row>
    <row r="4" spans="1:8" ht="18.95" customHeight="1">
      <c r="A4" s="100" t="s">
        <v>2</v>
      </c>
      <c r="B4" s="415">
        <v>1996800</v>
      </c>
      <c r="C4" s="416"/>
      <c r="D4" s="330"/>
      <c r="E4" s="17" t="s">
        <v>30</v>
      </c>
      <c r="F4" s="6">
        <v>21</v>
      </c>
      <c r="G4" s="28" t="s">
        <v>278</v>
      </c>
    </row>
    <row r="5" spans="1:8" ht="23.1" customHeight="1">
      <c r="A5" s="100" t="s">
        <v>3</v>
      </c>
      <c r="B5" s="417">
        <f>B6-B4</f>
        <v>1330800</v>
      </c>
      <c r="C5" s="418"/>
      <c r="D5" s="330"/>
      <c r="E5" s="17" t="s">
        <v>205</v>
      </c>
      <c r="F5" s="6">
        <v>14</v>
      </c>
      <c r="G5" s="28" t="s">
        <v>268</v>
      </c>
    </row>
    <row r="6" spans="1:8" ht="21.95" customHeight="1">
      <c r="A6" s="100" t="s">
        <v>4</v>
      </c>
      <c r="B6" s="417">
        <v>3327600</v>
      </c>
      <c r="C6" s="418"/>
      <c r="D6" s="330"/>
      <c r="E6" s="17" t="s">
        <v>182</v>
      </c>
      <c r="F6" s="6">
        <v>14</v>
      </c>
      <c r="G6" s="28" t="s">
        <v>277</v>
      </c>
    </row>
    <row r="7" spans="1:8" ht="27.95" customHeight="1">
      <c r="A7" s="341" t="s">
        <v>15</v>
      </c>
      <c r="B7" s="342"/>
      <c r="C7" s="343"/>
      <c r="D7" s="103"/>
      <c r="E7" s="8"/>
      <c r="F7" s="8"/>
      <c r="G7" s="9"/>
    </row>
    <row r="8" spans="1:8" ht="17.100000000000001" customHeight="1">
      <c r="A8" s="392" t="s">
        <v>5</v>
      </c>
      <c r="B8" s="19" t="s">
        <v>33</v>
      </c>
      <c r="C8" s="19" t="s">
        <v>34</v>
      </c>
      <c r="D8" s="394" t="s">
        <v>6</v>
      </c>
      <c r="E8" s="19" t="s">
        <v>33</v>
      </c>
      <c r="F8" s="19" t="s">
        <v>34</v>
      </c>
      <c r="G8" s="10"/>
    </row>
    <row r="9" spans="1:8" ht="20.100000000000001" customHeight="1">
      <c r="A9" s="393"/>
      <c r="B9" s="105" t="s">
        <v>276</v>
      </c>
      <c r="C9" s="105">
        <v>20</v>
      </c>
      <c r="D9" s="395"/>
      <c r="E9" s="12" t="s">
        <v>280</v>
      </c>
      <c r="F9" s="101">
        <v>0</v>
      </c>
      <c r="G9" s="10"/>
    </row>
    <row r="10" spans="1:8" ht="18" customHeight="1">
      <c r="A10" s="393"/>
      <c r="B10" s="105" t="s">
        <v>279</v>
      </c>
      <c r="C10" s="105">
        <v>5</v>
      </c>
      <c r="D10" s="395"/>
      <c r="E10" s="12" t="s">
        <v>281</v>
      </c>
      <c r="F10" s="105">
        <v>0</v>
      </c>
      <c r="G10" s="10"/>
    </row>
    <row r="11" spans="1:8" ht="17.100000000000001" customHeight="1">
      <c r="A11" s="393"/>
      <c r="B11" s="24"/>
      <c r="C11" s="24"/>
      <c r="D11" s="395"/>
      <c r="E11" s="23" t="s">
        <v>282</v>
      </c>
      <c r="F11" s="105">
        <v>0</v>
      </c>
      <c r="G11" s="10"/>
    </row>
    <row r="12" spans="1:8" ht="27.95" customHeight="1">
      <c r="A12" s="341" t="s">
        <v>22</v>
      </c>
      <c r="B12" s="369"/>
      <c r="C12" s="369"/>
      <c r="D12" s="369"/>
      <c r="E12" s="369"/>
      <c r="F12" s="369"/>
      <c r="G12" s="370"/>
    </row>
    <row r="13" spans="1:8" ht="18.95" customHeight="1">
      <c r="A13" s="11"/>
      <c r="B13" s="19" t="s">
        <v>8</v>
      </c>
      <c r="C13" s="19" t="s">
        <v>11</v>
      </c>
      <c r="D13" s="19" t="s">
        <v>12</v>
      </c>
      <c r="E13" s="419" t="s">
        <v>13</v>
      </c>
      <c r="F13" s="420"/>
      <c r="G13" s="421"/>
    </row>
    <row r="14" spans="1:8" ht="17.100000000000001" customHeight="1">
      <c r="A14" s="323" t="s">
        <v>9</v>
      </c>
      <c r="B14" s="54">
        <v>0.47916666666666669</v>
      </c>
      <c r="C14" s="101" t="s">
        <v>249</v>
      </c>
      <c r="D14" s="101">
        <v>5</v>
      </c>
      <c r="E14" s="422" t="s">
        <v>269</v>
      </c>
      <c r="F14" s="423"/>
      <c r="G14" s="424"/>
    </row>
    <row r="15" spans="1:8" ht="18.95" customHeight="1">
      <c r="A15" s="324"/>
      <c r="B15" s="54">
        <v>0.5</v>
      </c>
      <c r="C15" s="101" t="s">
        <v>250</v>
      </c>
      <c r="D15" s="101">
        <v>2</v>
      </c>
      <c r="E15" s="422"/>
      <c r="F15" s="423"/>
      <c r="G15" s="424"/>
    </row>
    <row r="16" spans="1:8" ht="18.95" customHeight="1">
      <c r="A16" s="324"/>
      <c r="B16" s="54">
        <v>0.5</v>
      </c>
      <c r="C16" s="101" t="s">
        <v>251</v>
      </c>
      <c r="D16" s="101">
        <v>2</v>
      </c>
      <c r="E16" s="422"/>
      <c r="F16" s="423"/>
      <c r="G16" s="424"/>
    </row>
    <row r="17" spans="1:7" ht="18.95" customHeight="1">
      <c r="A17" s="324"/>
      <c r="B17" s="54">
        <v>0.51388888888888895</v>
      </c>
      <c r="C17" s="101" t="s">
        <v>252</v>
      </c>
      <c r="D17" s="101">
        <v>4</v>
      </c>
      <c r="E17" s="422" t="s">
        <v>273</v>
      </c>
      <c r="F17" s="423"/>
      <c r="G17" s="424"/>
    </row>
    <row r="18" spans="1:7" ht="18.95" customHeight="1">
      <c r="A18" s="325"/>
      <c r="B18" s="54">
        <v>4.1666666666666664E-2</v>
      </c>
      <c r="C18" s="101" t="s">
        <v>121</v>
      </c>
      <c r="D18" s="101">
        <v>8</v>
      </c>
      <c r="E18" s="422" t="s">
        <v>270</v>
      </c>
      <c r="F18" s="423"/>
      <c r="G18" s="424"/>
    </row>
    <row r="19" spans="1:7" ht="20.100000000000001" customHeight="1">
      <c r="A19" s="363" t="s">
        <v>10</v>
      </c>
      <c r="B19" s="54">
        <v>0.27083333333333331</v>
      </c>
      <c r="C19" s="101" t="s">
        <v>253</v>
      </c>
      <c r="D19" s="101">
        <v>4</v>
      </c>
      <c r="E19" s="425" t="s">
        <v>258</v>
      </c>
      <c r="F19" s="425"/>
      <c r="G19" s="425"/>
    </row>
    <row r="20" spans="1:7" ht="21" customHeight="1">
      <c r="A20" s="363"/>
      <c r="B20" s="54">
        <v>0.27083333333333331</v>
      </c>
      <c r="C20" s="101" t="s">
        <v>254</v>
      </c>
      <c r="D20" s="101">
        <v>3</v>
      </c>
      <c r="E20" s="425"/>
      <c r="F20" s="425"/>
      <c r="G20" s="425"/>
    </row>
    <row r="21" spans="1:7" ht="18.95" customHeight="1">
      <c r="A21" s="363"/>
      <c r="B21" s="54">
        <v>0.29166666666666669</v>
      </c>
      <c r="C21" s="101" t="s">
        <v>255</v>
      </c>
      <c r="D21" s="101">
        <v>3</v>
      </c>
      <c r="E21" s="425"/>
      <c r="F21" s="425"/>
      <c r="G21" s="425"/>
    </row>
    <row r="22" spans="1:7" ht="18.95" customHeight="1">
      <c r="A22" s="363"/>
      <c r="B22" s="54">
        <v>0.3125</v>
      </c>
      <c r="C22" s="101" t="s">
        <v>256</v>
      </c>
      <c r="D22" s="101">
        <v>2</v>
      </c>
      <c r="E22" s="425"/>
      <c r="F22" s="425"/>
      <c r="G22" s="425"/>
    </row>
    <row r="23" spans="1:7" ht="21.95" customHeight="1">
      <c r="A23" s="363"/>
      <c r="B23" s="54">
        <v>0.3125</v>
      </c>
      <c r="C23" s="101" t="s">
        <v>257</v>
      </c>
      <c r="D23" s="101">
        <v>3</v>
      </c>
      <c r="E23" s="425"/>
      <c r="F23" s="425"/>
      <c r="G23" s="425"/>
    </row>
    <row r="24" spans="1:7" ht="26.1" customHeight="1">
      <c r="A24" s="342" t="s">
        <v>21</v>
      </c>
      <c r="B24" s="342"/>
      <c r="C24" s="342"/>
      <c r="D24" s="342"/>
      <c r="E24" s="342"/>
      <c r="F24" s="342"/>
      <c r="G24" s="342"/>
    </row>
    <row r="25" spans="1:7" ht="18.95" customHeight="1">
      <c r="A25" s="363" t="s">
        <v>14</v>
      </c>
      <c r="B25" s="444" t="s">
        <v>259</v>
      </c>
      <c r="C25" s="445"/>
      <c r="D25" s="363" t="s">
        <v>7</v>
      </c>
      <c r="E25" s="111" t="s">
        <v>271</v>
      </c>
      <c r="F25" s="112"/>
      <c r="G25" s="95"/>
    </row>
    <row r="26" spans="1:7" ht="18" customHeight="1">
      <c r="A26" s="363"/>
      <c r="B26" s="446" t="s">
        <v>260</v>
      </c>
      <c r="C26" s="447"/>
      <c r="D26" s="363"/>
      <c r="E26" s="113" t="s">
        <v>272</v>
      </c>
      <c r="F26" s="114"/>
      <c r="G26" s="96"/>
    </row>
    <row r="27" spans="1:7" ht="18" customHeight="1">
      <c r="A27" s="363"/>
      <c r="B27" s="446" t="s">
        <v>267</v>
      </c>
      <c r="C27" s="447"/>
      <c r="D27" s="363"/>
      <c r="E27" s="113"/>
      <c r="F27" s="114"/>
      <c r="G27" s="96"/>
    </row>
    <row r="28" spans="1:7" ht="18" customHeight="1">
      <c r="A28" s="363"/>
      <c r="B28" s="446"/>
      <c r="C28" s="447"/>
      <c r="D28" s="363"/>
      <c r="E28" s="113"/>
      <c r="F28" s="114"/>
      <c r="G28" s="96"/>
    </row>
    <row r="29" spans="1:7" ht="18.95" customHeight="1">
      <c r="A29" s="363"/>
      <c r="B29" s="448"/>
      <c r="C29" s="449"/>
      <c r="D29" s="363"/>
      <c r="E29" s="97"/>
      <c r="F29" s="8"/>
      <c r="G29" s="98"/>
    </row>
    <row r="30" spans="1:7" ht="24" customHeight="1">
      <c r="A30" s="342" t="s">
        <v>18</v>
      </c>
      <c r="B30" s="369"/>
      <c r="C30" s="369"/>
      <c r="D30" s="369"/>
      <c r="E30" s="369"/>
      <c r="F30" s="369"/>
      <c r="G30" s="369"/>
    </row>
    <row r="31" spans="1:7" ht="20.100000000000001" customHeight="1">
      <c r="A31" s="323" t="s">
        <v>14</v>
      </c>
      <c r="B31" s="444"/>
      <c r="C31" s="445"/>
      <c r="D31" s="323" t="s">
        <v>7</v>
      </c>
      <c r="E31" s="430"/>
      <c r="F31" s="431"/>
      <c r="G31" s="432"/>
    </row>
    <row r="32" spans="1:7" ht="20.100000000000001" customHeight="1">
      <c r="A32" s="325"/>
      <c r="B32" s="439"/>
      <c r="C32" s="441"/>
      <c r="D32" s="325"/>
      <c r="E32" s="433"/>
      <c r="F32" s="434"/>
      <c r="G32" s="435"/>
    </row>
    <row r="33" spans="1:7" ht="27" customHeight="1">
      <c r="A33" s="342" t="s">
        <v>23</v>
      </c>
      <c r="B33" s="342"/>
      <c r="C33" s="342"/>
      <c r="D33" s="342"/>
      <c r="E33" s="342"/>
      <c r="F33" s="342"/>
      <c r="G33" s="342"/>
    </row>
    <row r="34" spans="1:7" ht="20.100000000000001" customHeight="1">
      <c r="A34" s="323" t="s">
        <v>14</v>
      </c>
      <c r="B34" s="444" t="s">
        <v>261</v>
      </c>
      <c r="C34" s="450"/>
      <c r="D34" s="445"/>
      <c r="E34" s="323" t="s">
        <v>7</v>
      </c>
      <c r="F34" s="111" t="s">
        <v>274</v>
      </c>
      <c r="G34" s="95" t="s">
        <v>275</v>
      </c>
    </row>
    <row r="35" spans="1:7" ht="20.100000000000001" customHeight="1">
      <c r="A35" s="324"/>
      <c r="B35" s="436" t="s">
        <v>262</v>
      </c>
      <c r="C35" s="437"/>
      <c r="D35" s="438"/>
      <c r="E35" s="324"/>
      <c r="F35" s="113"/>
      <c r="G35" s="96"/>
    </row>
    <row r="36" spans="1:7" ht="20.100000000000001" customHeight="1">
      <c r="A36" s="324"/>
      <c r="B36" s="436" t="s">
        <v>263</v>
      </c>
      <c r="C36" s="437"/>
      <c r="D36" s="438"/>
      <c r="E36" s="324"/>
      <c r="F36" s="113"/>
      <c r="G36" s="96"/>
    </row>
    <row r="37" spans="1:7" ht="20.100000000000001" customHeight="1">
      <c r="A37" s="324"/>
      <c r="B37" s="436" t="s">
        <v>264</v>
      </c>
      <c r="C37" s="437"/>
      <c r="D37" s="438"/>
      <c r="E37" s="324"/>
      <c r="F37" s="113"/>
      <c r="G37" s="96"/>
    </row>
    <row r="38" spans="1:7" ht="20.100000000000001" customHeight="1">
      <c r="A38" s="324"/>
      <c r="B38" s="436" t="s">
        <v>265</v>
      </c>
      <c r="C38" s="437"/>
      <c r="D38" s="438"/>
      <c r="E38" s="324"/>
      <c r="F38" s="113"/>
      <c r="G38" s="96"/>
    </row>
    <row r="39" spans="1:7" ht="20.100000000000001" customHeight="1">
      <c r="A39" s="325"/>
      <c r="B39" s="439" t="s">
        <v>266</v>
      </c>
      <c r="C39" s="440"/>
      <c r="D39" s="441"/>
      <c r="E39" s="325"/>
      <c r="F39" s="97"/>
      <c r="G39" s="98"/>
    </row>
    <row r="40" spans="1:7" ht="24" customHeight="1">
      <c r="A40" s="347" t="s">
        <v>35</v>
      </c>
      <c r="B40" s="348"/>
      <c r="C40" s="102" t="s">
        <v>36</v>
      </c>
      <c r="D40" s="26">
        <f>B42+E42</f>
        <v>8000</v>
      </c>
      <c r="E40" s="2"/>
      <c r="F40" s="2"/>
      <c r="G40" s="2"/>
    </row>
    <row r="41" spans="1:7" ht="27" customHeight="1">
      <c r="A41" s="349" t="s">
        <v>14</v>
      </c>
      <c r="B41" s="21" t="s">
        <v>19</v>
      </c>
      <c r="C41" s="21" t="s">
        <v>20</v>
      </c>
      <c r="D41" s="351" t="s">
        <v>7</v>
      </c>
      <c r="E41" s="21" t="s">
        <v>19</v>
      </c>
      <c r="F41" s="353" t="s">
        <v>20</v>
      </c>
      <c r="G41" s="354"/>
    </row>
    <row r="42" spans="1:7" ht="15.95" customHeight="1">
      <c r="A42" s="350"/>
      <c r="B42" s="453"/>
      <c r="C42" s="453"/>
      <c r="D42" s="352"/>
      <c r="E42" s="453">
        <v>8000</v>
      </c>
      <c r="F42" s="463" t="s">
        <v>283</v>
      </c>
      <c r="G42" s="464"/>
    </row>
    <row r="43" spans="1:7" ht="20.100000000000001" customHeight="1">
      <c r="A43" s="350"/>
      <c r="B43" s="454"/>
      <c r="C43" s="454"/>
      <c r="D43" s="352"/>
      <c r="E43" s="454"/>
      <c r="F43" s="465"/>
      <c r="G43" s="466"/>
    </row>
    <row r="44" spans="1:7" ht="18" customHeight="1">
      <c r="A44" s="451"/>
      <c r="B44" s="455"/>
      <c r="C44" s="455"/>
      <c r="D44" s="452"/>
      <c r="E44" s="455"/>
      <c r="F44" s="467"/>
      <c r="G44" s="468"/>
    </row>
    <row r="45" spans="1:7" ht="24" customHeight="1">
      <c r="A45" s="443" t="s">
        <v>24</v>
      </c>
      <c r="B45" s="443"/>
      <c r="C45" s="443"/>
      <c r="D45" s="443"/>
      <c r="E45" s="443"/>
      <c r="F45" s="443"/>
      <c r="G45" s="443"/>
    </row>
    <row r="46" spans="1:7" ht="54.95" customHeight="1">
      <c r="A46" s="344"/>
      <c r="B46" s="345"/>
      <c r="C46" s="345"/>
      <c r="D46" s="345"/>
      <c r="E46" s="345"/>
      <c r="F46" s="345"/>
      <c r="G46" s="346"/>
    </row>
    <row r="47" spans="1:7" ht="15.95" customHeight="1"/>
    <row r="48" spans="1:7" ht="15" customHeight="1"/>
    <row r="49" spans="3:3" ht="15" customHeight="1"/>
    <row r="50" spans="3:3" ht="15" customHeight="1">
      <c r="C50" s="104" t="s">
        <v>17</v>
      </c>
    </row>
    <row r="51" spans="3:3" ht="15" customHeight="1"/>
    <row r="52" spans="3:3" ht="15" customHeight="1"/>
    <row r="53" spans="3:3" ht="15" customHeight="1"/>
  </sheetData>
  <mergeCells count="57">
    <mergeCell ref="A45:G45"/>
    <mergeCell ref="A46:G46"/>
    <mergeCell ref="A40:B40"/>
    <mergeCell ref="A41:A44"/>
    <mergeCell ref="D41:D44"/>
    <mergeCell ref="F41:G41"/>
    <mergeCell ref="B42:B44"/>
    <mergeCell ref="C42:C44"/>
    <mergeCell ref="E42:E44"/>
    <mergeCell ref="F42:G44"/>
    <mergeCell ref="A33:G33"/>
    <mergeCell ref="A34:A39"/>
    <mergeCell ref="B34:D34"/>
    <mergeCell ref="E34:E39"/>
    <mergeCell ref="B35:D35"/>
    <mergeCell ref="B36:D36"/>
    <mergeCell ref="B37:D37"/>
    <mergeCell ref="B38:D38"/>
    <mergeCell ref="B39:D39"/>
    <mergeCell ref="A30:G30"/>
    <mergeCell ref="A31:A32"/>
    <mergeCell ref="B31:C31"/>
    <mergeCell ref="D31:D32"/>
    <mergeCell ref="E31:G32"/>
    <mergeCell ref="B32:C32"/>
    <mergeCell ref="A24:G24"/>
    <mergeCell ref="A25:A29"/>
    <mergeCell ref="B25:C25"/>
    <mergeCell ref="D25:D29"/>
    <mergeCell ref="B26:C26"/>
    <mergeCell ref="B27:C27"/>
    <mergeCell ref="B28:C28"/>
    <mergeCell ref="B29:C29"/>
    <mergeCell ref="E18:G18"/>
    <mergeCell ref="A19:A23"/>
    <mergeCell ref="E19:G19"/>
    <mergeCell ref="E20:G20"/>
    <mergeCell ref="E21:G21"/>
    <mergeCell ref="E22:G22"/>
    <mergeCell ref="E23:G23"/>
    <mergeCell ref="A14:A18"/>
    <mergeCell ref="E14:G14"/>
    <mergeCell ref="E15:G15"/>
    <mergeCell ref="E16:G16"/>
    <mergeCell ref="E17:G17"/>
    <mergeCell ref="A7:C7"/>
    <mergeCell ref="A8:A11"/>
    <mergeCell ref="D8:D11"/>
    <mergeCell ref="A12:G12"/>
    <mergeCell ref="E13:G13"/>
    <mergeCell ref="A1:G1"/>
    <mergeCell ref="B2:C2"/>
    <mergeCell ref="A3:C3"/>
    <mergeCell ref="D3:D6"/>
    <mergeCell ref="B4:C4"/>
    <mergeCell ref="B5:C5"/>
    <mergeCell ref="B6:C6"/>
  </mergeCells>
  <phoneticPr fontId="12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0703</vt:lpstr>
      <vt:lpstr>0704</vt:lpstr>
      <vt:lpstr>0705</vt:lpstr>
      <vt:lpstr>0706</vt:lpstr>
      <vt:lpstr>0707</vt:lpstr>
      <vt:lpstr>0709</vt:lpstr>
      <vt:lpstr>0708</vt:lpstr>
      <vt:lpstr>0710</vt:lpstr>
      <vt:lpstr>0711</vt:lpstr>
      <vt:lpstr>0712</vt:lpstr>
      <vt:lpstr>0713</vt:lpstr>
      <vt:lpstr>0714</vt:lpstr>
      <vt:lpstr>0715</vt:lpstr>
      <vt:lpstr>0716</vt:lpstr>
      <vt:lpstr>0717</vt:lpstr>
      <vt:lpstr>0718</vt:lpstr>
      <vt:lpstr>0719</vt:lpstr>
      <vt:lpstr>0720</vt:lpstr>
      <vt:lpstr>0721</vt:lpstr>
      <vt:lpstr>0722</vt:lpstr>
      <vt:lpstr>0723</vt:lpstr>
      <vt:lpstr>0724</vt:lpstr>
      <vt:lpstr>0725 </vt:lpstr>
      <vt:lpstr>0726</vt:lpstr>
      <vt:lpstr>0727</vt:lpstr>
      <vt:lpstr>0728</vt:lpstr>
      <vt:lpstr>0729</vt:lpstr>
      <vt:lpstr>0730</vt:lpstr>
      <vt:lpstr>0731</vt:lpstr>
      <vt:lpstr>원본</vt:lpstr>
      <vt:lpstr>'0703'!Print_Area</vt:lpstr>
      <vt:lpstr>'0704'!Print_Area</vt:lpstr>
      <vt:lpstr>'0705'!Print_Area</vt:lpstr>
      <vt:lpstr>'0706'!Print_Area</vt:lpstr>
      <vt:lpstr>'0707'!Print_Area</vt:lpstr>
      <vt:lpstr>'0708'!Print_Area</vt:lpstr>
      <vt:lpstr>'0709'!Print_Area</vt:lpstr>
      <vt:lpstr>'0710'!Print_Area</vt:lpstr>
      <vt:lpstr>'0711'!Print_Area</vt:lpstr>
      <vt:lpstr>'0712'!Print_Area</vt:lpstr>
      <vt:lpstr>'0713'!Print_Area</vt:lpstr>
      <vt:lpstr>'0714'!Print_Area</vt:lpstr>
      <vt:lpstr>'0715'!Print_Area</vt:lpstr>
      <vt:lpstr>'0716'!Print_Area</vt:lpstr>
      <vt:lpstr>'0717'!Print_Area</vt:lpstr>
      <vt:lpstr>'0718'!Print_Area</vt:lpstr>
      <vt:lpstr>'0719'!Print_Area</vt:lpstr>
      <vt:lpstr>'0720'!Print_Area</vt:lpstr>
      <vt:lpstr>'0721'!Print_Area</vt:lpstr>
      <vt:lpstr>'0722'!Print_Area</vt:lpstr>
      <vt:lpstr>'0723'!Print_Area</vt:lpstr>
      <vt:lpstr>'0724'!Print_Area</vt:lpstr>
      <vt:lpstr>'0725 '!Print_Area</vt:lpstr>
      <vt:lpstr>'0726'!Print_Area</vt:lpstr>
      <vt:lpstr>'0727'!Print_Area</vt:lpstr>
      <vt:lpstr>'0728'!Print_Area</vt:lpstr>
      <vt:lpstr>'0729'!Print_Area</vt:lpstr>
      <vt:lpstr>'0730'!Print_Area</vt:lpstr>
      <vt:lpstr>'0731'!Print_Area</vt:lpstr>
      <vt:lpstr>원본!Print_Area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2013-06-25T09:45:44Z</cp:lastPrinted>
  <dcterms:created xsi:type="dcterms:W3CDTF">2013-06-25T04:39:05Z</dcterms:created>
  <dcterms:modified xsi:type="dcterms:W3CDTF">2013-07-31T14:33:58Z</dcterms:modified>
</cp:coreProperties>
</file>