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875" yWindow="1875" windowWidth="27795" windowHeight="12270" firstSheet="6" activeTab="28"/>
  </bookViews>
  <sheets>
    <sheet name="9.1" sheetId="1" r:id="rId1"/>
    <sheet name="9.2" sheetId="34" r:id="rId2"/>
    <sheet name="9.3" sheetId="35" r:id="rId3"/>
    <sheet name="9.4" sheetId="36" r:id="rId4"/>
    <sheet name="9.5" sheetId="37" r:id="rId5"/>
    <sheet name="9.6" sheetId="38" r:id="rId6"/>
    <sheet name="9.7" sheetId="39" r:id="rId7"/>
    <sheet name="9.8" sheetId="40" r:id="rId8"/>
    <sheet name="9.9" sheetId="41" r:id="rId9"/>
    <sheet name="9.10" sheetId="42" r:id="rId10"/>
    <sheet name="9.11" sheetId="43" r:id="rId11"/>
    <sheet name="9.12" sheetId="44" r:id="rId12"/>
    <sheet name="9.13" sheetId="45" r:id="rId13"/>
    <sheet name="9.14" sheetId="46" r:id="rId14"/>
    <sheet name="9.16" sheetId="47" r:id="rId15"/>
    <sheet name="9.17" sheetId="48" r:id="rId16"/>
    <sheet name="9.18" sheetId="49" r:id="rId17"/>
    <sheet name="9.19" sheetId="50" r:id="rId18"/>
    <sheet name="9.20" sheetId="51" r:id="rId19"/>
    <sheet name="9.21" sheetId="52" r:id="rId20"/>
    <sheet name="9.22" sheetId="53" r:id="rId21"/>
    <sheet name="9.23" sheetId="54" r:id="rId22"/>
    <sheet name="9.24" sheetId="55" r:id="rId23"/>
    <sheet name="9.25" sheetId="56" r:id="rId24"/>
    <sheet name="9.26" sheetId="57" r:id="rId25"/>
    <sheet name="9.27" sheetId="58" r:id="rId26"/>
    <sheet name="9.28" sheetId="59" r:id="rId27"/>
    <sheet name="9.29" sheetId="60" r:id="rId28"/>
    <sheet name="9.30" sheetId="61" r:id="rId29"/>
  </sheets>
  <definedNames>
    <definedName name="_xlnm.Print_Area" localSheetId="0">'9.1'!$A$1:$F$68</definedName>
    <definedName name="_xlnm.Print_Area" localSheetId="9">'9.10'!$A$1:$F$68</definedName>
    <definedName name="_xlnm.Print_Area" localSheetId="10">'9.11'!$A$1:$F$68</definedName>
    <definedName name="_xlnm.Print_Area" localSheetId="11">'9.12'!$A$1:$F$68</definedName>
    <definedName name="_xlnm.Print_Area" localSheetId="12">'9.13'!$A$1:$F$68</definedName>
    <definedName name="_xlnm.Print_Area" localSheetId="13">'9.14'!$A$1:$F$69</definedName>
    <definedName name="_xlnm.Print_Area" localSheetId="14">'9.16'!$A$1:$F$69</definedName>
    <definedName name="_xlnm.Print_Area" localSheetId="15">'9.17'!$A$1:$F$69</definedName>
    <definedName name="_xlnm.Print_Area" localSheetId="16">'9.18'!$A$1:$F$69</definedName>
    <definedName name="_xlnm.Print_Area" localSheetId="17">'9.19'!$A$1:$F$69</definedName>
    <definedName name="_xlnm.Print_Area" localSheetId="1">'9.2'!$A$1:$F$68</definedName>
    <definedName name="_xlnm.Print_Area" localSheetId="18">'9.20'!$A$1:$F$69</definedName>
    <definedName name="_xlnm.Print_Area" localSheetId="19">'9.21'!$A$1:$F$69</definedName>
    <definedName name="_xlnm.Print_Area" localSheetId="20">'9.22'!$A$1:$F$69</definedName>
    <definedName name="_xlnm.Print_Area" localSheetId="21">'9.23'!$A$1:$F$69</definedName>
    <definedName name="_xlnm.Print_Area" localSheetId="22">'9.24'!$A$1:$F$69</definedName>
    <definedName name="_xlnm.Print_Area" localSheetId="23">'9.25'!$A$1:$F$69</definedName>
    <definedName name="_xlnm.Print_Area" localSheetId="24">'9.26'!$A$1:$F$69</definedName>
    <definedName name="_xlnm.Print_Area" localSheetId="25">'9.27'!$A$1:$F$69</definedName>
    <definedName name="_xlnm.Print_Area" localSheetId="26">'9.28'!$A$1:$F$69</definedName>
    <definedName name="_xlnm.Print_Area" localSheetId="27">'9.29'!$A$1:$F$69</definedName>
    <definedName name="_xlnm.Print_Area" localSheetId="2">'9.3'!$A$1:$F$68</definedName>
    <definedName name="_xlnm.Print_Area" localSheetId="28">'9.30'!$A$1:$F$69</definedName>
    <definedName name="_xlnm.Print_Area" localSheetId="3">'9.4'!$A$1:$F$68</definedName>
    <definedName name="_xlnm.Print_Area" localSheetId="4">'9.5'!$A$1:$F$68</definedName>
    <definedName name="_xlnm.Print_Area" localSheetId="5">'9.6'!$A$1:$F$68</definedName>
    <definedName name="_xlnm.Print_Area" localSheetId="6">'9.7'!$A$1:$F$68</definedName>
    <definedName name="_xlnm.Print_Area" localSheetId="7">'9.8'!$A$1:$F$68</definedName>
    <definedName name="_xlnm.Print_Area" localSheetId="8">'9.9'!$A$1:$F$68</definedName>
  </definedNames>
  <calcPr calcId="125725"/>
</workbook>
</file>

<file path=xl/calcChain.xml><?xml version="1.0" encoding="utf-8"?>
<calcChain xmlns="http://schemas.openxmlformats.org/spreadsheetml/2006/main">
  <c r="B7" i="49"/>
  <c r="F6" i="50"/>
  <c r="C7"/>
  <c r="B7"/>
  <c r="B5"/>
  <c r="F6" i="51"/>
  <c r="B5"/>
  <c r="B7"/>
  <c r="B7" i="52" s="1"/>
  <c r="B7" i="53" s="1"/>
  <c r="B7" i="54" s="1"/>
  <c r="B7" i="55" s="1"/>
  <c r="B7" i="56" s="1"/>
  <c r="B7" i="57" s="1"/>
  <c r="B7" i="58" s="1"/>
  <c r="B7" i="59" s="1"/>
  <c r="B7" i="60" s="1"/>
  <c r="B7" i="61" s="1"/>
  <c r="F6" i="52"/>
  <c r="F4"/>
  <c r="B5"/>
  <c r="B7" i="48"/>
  <c r="E63" i="61"/>
  <c r="F6"/>
  <c r="E63" i="60"/>
  <c r="F6"/>
  <c r="E63" i="59"/>
  <c r="F6"/>
  <c r="E63" i="58"/>
  <c r="F6"/>
  <c r="E63" i="57"/>
  <c r="F6"/>
  <c r="C7" i="51" l="1"/>
  <c r="E63" i="56"/>
  <c r="F6"/>
  <c r="E63" i="55"/>
  <c r="F6"/>
  <c r="F6" i="54"/>
  <c r="E63"/>
  <c r="F6" i="53"/>
  <c r="E63"/>
  <c r="E63" i="52"/>
  <c r="E63" i="51"/>
  <c r="E63" i="50"/>
  <c r="B7" i="47"/>
  <c r="B7" i="46"/>
  <c r="C7" i="47"/>
  <c r="E63" i="49"/>
  <c r="F6"/>
  <c r="E63" i="48"/>
  <c r="F6"/>
  <c r="B5"/>
  <c r="F4"/>
  <c r="E63" i="47"/>
  <c r="F6"/>
  <c r="B5"/>
  <c r="F4"/>
  <c r="E63" i="46"/>
  <c r="C7"/>
  <c r="F6"/>
  <c r="B5"/>
  <c r="F4"/>
  <c r="F6" i="45"/>
  <c r="F6" i="44"/>
  <c r="F6" i="43"/>
  <c r="F6" i="42"/>
  <c r="F6" i="41"/>
  <c r="F6" i="40"/>
  <c r="F6" i="39"/>
  <c r="F6" i="38"/>
  <c r="F6" i="37"/>
  <c r="F6" i="36"/>
  <c r="B7" i="45"/>
  <c r="C7" s="1"/>
  <c r="E62"/>
  <c r="B5"/>
  <c r="F4"/>
  <c r="F4" i="44"/>
  <c r="B7"/>
  <c r="C7" s="1"/>
  <c r="E62"/>
  <c r="B5"/>
  <c r="B7" i="43"/>
  <c r="C7" s="1"/>
  <c r="E62"/>
  <c r="B5"/>
  <c r="B7" i="42"/>
  <c r="C7" s="1"/>
  <c r="E62"/>
  <c r="B5"/>
  <c r="B7" i="41"/>
  <c r="C7" s="1"/>
  <c r="E62"/>
  <c r="B5"/>
  <c r="B7" i="40"/>
  <c r="C7" s="1"/>
  <c r="E62"/>
  <c r="B5"/>
  <c r="B7" i="39"/>
  <c r="C7" s="1"/>
  <c r="E62"/>
  <c r="B5"/>
  <c r="B7" i="38"/>
  <c r="C7" s="1"/>
  <c r="E62"/>
  <c r="B5"/>
  <c r="C7" i="48" l="1"/>
  <c r="B7" i="37"/>
  <c r="C7" s="1"/>
  <c r="E62"/>
  <c r="B5"/>
  <c r="B7" i="36" l="1"/>
  <c r="C7" s="1"/>
  <c r="E62"/>
  <c r="B5"/>
  <c r="B7" i="35"/>
  <c r="E62"/>
  <c r="C7"/>
  <c r="B5"/>
  <c r="B7" i="34"/>
  <c r="C7" s="1"/>
  <c r="E62"/>
  <c r="B5"/>
  <c r="C7" i="1" l="1"/>
  <c r="B5"/>
  <c r="E62"/>
</calcChain>
</file>

<file path=xl/sharedStrings.xml><?xml version="1.0" encoding="utf-8"?>
<sst xmlns="http://schemas.openxmlformats.org/spreadsheetml/2006/main" count="2075" uniqueCount="402">
  <si>
    <t xml:space="preserve"> (        소셜테이블                )   Daily Report 데일리리포트   </t>
    <phoneticPr fontId="6" type="noConversion"/>
  </si>
  <si>
    <t>작성일자</t>
  </si>
  <si>
    <t xml:space="preserve">작성자 </t>
  </si>
  <si>
    <t xml:space="preserve">  일일매출내용</t>
    <phoneticPr fontId="5" type="noConversion"/>
  </si>
  <si>
    <t>방문 조수</t>
    <phoneticPr fontId="5" type="noConversion"/>
  </si>
  <si>
    <t>방문 객수</t>
    <phoneticPr fontId="6" type="noConversion"/>
  </si>
  <si>
    <t>방문객단가</t>
    <phoneticPr fontId="6" type="noConversion"/>
  </si>
  <si>
    <t>런치</t>
  </si>
  <si>
    <t>디너</t>
  </si>
  <si>
    <t>총매출</t>
  </si>
  <si>
    <t>워크인손님 수</t>
    <phoneticPr fontId="5" type="noConversion"/>
  </si>
  <si>
    <t>누적매출</t>
    <phoneticPr fontId="5" type="noConversion"/>
  </si>
  <si>
    <t>목표매출</t>
    <phoneticPr fontId="5" type="noConversion"/>
  </si>
  <si>
    <t xml:space="preserve">  메뉴별 제품 구성비율 (Food &amp; Beverage) </t>
    <phoneticPr fontId="5" type="noConversion"/>
  </si>
  <si>
    <t>FOOD</t>
    <phoneticPr fontId="5" type="noConversion"/>
  </si>
  <si>
    <t>메뉴</t>
    <phoneticPr fontId="6" type="noConversion"/>
  </si>
  <si>
    <t>판매수량</t>
    <phoneticPr fontId="6" type="noConversion"/>
  </si>
  <si>
    <t>Beverage</t>
    <phoneticPr fontId="5" type="noConversion"/>
  </si>
  <si>
    <t xml:space="preserve">  예약상황 </t>
    <phoneticPr fontId="5" type="noConversion"/>
  </si>
  <si>
    <t>시간</t>
    <phoneticPr fontId="5" type="noConversion"/>
  </si>
  <si>
    <t>예약자</t>
    <phoneticPr fontId="5" type="noConversion"/>
  </si>
  <si>
    <t>인원</t>
    <phoneticPr fontId="5" type="noConversion"/>
  </si>
  <si>
    <t xml:space="preserve">비    고 </t>
    <phoneticPr fontId="5" type="noConversion"/>
  </si>
  <si>
    <t>오전</t>
    <phoneticPr fontId="5" type="noConversion"/>
  </si>
  <si>
    <t>오후</t>
    <phoneticPr fontId="5" type="noConversion"/>
  </si>
  <si>
    <t>매장 스케줄</t>
    <phoneticPr fontId="5" type="noConversion"/>
  </si>
  <si>
    <t>KICTHEN</t>
    <phoneticPr fontId="5" type="noConversion"/>
  </si>
  <si>
    <t>HALL</t>
    <phoneticPr fontId="5" type="noConversion"/>
  </si>
  <si>
    <t>휴무자</t>
    <phoneticPr fontId="5" type="noConversion"/>
  </si>
  <si>
    <t>A 10:30 ~ 20:30</t>
    <phoneticPr fontId="5" type="noConversion"/>
  </si>
  <si>
    <t>B 12:00 ~ 22:00</t>
    <phoneticPr fontId="5" type="noConversion"/>
  </si>
  <si>
    <t>B 11:30 ~ 21:30</t>
    <phoneticPr fontId="5" type="noConversion"/>
  </si>
  <si>
    <t>C 13:00 ~ 23:00</t>
    <phoneticPr fontId="5" type="noConversion"/>
  </si>
  <si>
    <t xml:space="preserve">  보고 및 특이사항 / 건의사항  </t>
  </si>
  <si>
    <t>kitchen</t>
  </si>
  <si>
    <t>Hall</t>
    <phoneticPr fontId="5" type="noConversion"/>
  </si>
  <si>
    <t xml:space="preserve"> - 오늘영업사항</t>
    <phoneticPr fontId="5" type="noConversion"/>
  </si>
  <si>
    <t>교육사항</t>
    <phoneticPr fontId="5" type="noConversion"/>
  </si>
  <si>
    <t>Hall</t>
  </si>
  <si>
    <t xml:space="preserve"> </t>
    <phoneticPr fontId="5" type="noConversion"/>
  </si>
  <si>
    <t xml:space="preserve">  전도금 사용내역</t>
    <phoneticPr fontId="6" type="noConversion"/>
  </si>
  <si>
    <t>총 사용 금액</t>
    <phoneticPr fontId="5" type="noConversion"/>
  </si>
  <si>
    <t xml:space="preserve">금액 </t>
  </si>
  <si>
    <t xml:space="preserve">사용내역 </t>
  </si>
  <si>
    <t>금액</t>
    <phoneticPr fontId="5" type="noConversion"/>
  </si>
  <si>
    <t>사용내역</t>
    <phoneticPr fontId="5" type="noConversion"/>
  </si>
  <si>
    <t xml:space="preserve">  건의사항</t>
  </si>
  <si>
    <t>우니로제누들</t>
    <phoneticPr fontId="5" type="noConversion"/>
  </si>
  <si>
    <t>wine</t>
    <phoneticPr fontId="5" type="noConversion"/>
  </si>
  <si>
    <t>beer</t>
    <phoneticPr fontId="5" type="noConversion"/>
  </si>
  <si>
    <t>19인</t>
    <phoneticPr fontId="5" type="noConversion"/>
  </si>
  <si>
    <t>런치세트</t>
    <phoneticPr fontId="5" type="noConversion"/>
  </si>
  <si>
    <t>박민호 사원</t>
    <phoneticPr fontId="5" type="noConversion"/>
  </si>
  <si>
    <t>drink</t>
    <phoneticPr fontId="5" type="noConversion"/>
  </si>
  <si>
    <t>우니아란치니</t>
    <phoneticPr fontId="5" type="noConversion"/>
  </si>
  <si>
    <t>유보람주임</t>
    <phoneticPr fontId="5" type="noConversion"/>
  </si>
  <si>
    <t>2016. 09.01</t>
    <phoneticPr fontId="5" type="noConversion"/>
  </si>
  <si>
    <t>고추간장볶음</t>
    <phoneticPr fontId="5" type="noConversion"/>
  </si>
  <si>
    <t>이소현님</t>
    <phoneticPr fontId="5" type="noConversion"/>
  </si>
  <si>
    <t>이승창님</t>
    <phoneticPr fontId="5" type="noConversion"/>
  </si>
  <si>
    <t>주차1대 fix, 8월 주차관련 컴플레인 식사권 이용 재방문</t>
    <phoneticPr fontId="5" type="noConversion"/>
  </si>
  <si>
    <t>박민철님</t>
    <phoneticPr fontId="5" type="noConversion"/>
  </si>
  <si>
    <t>3+1</t>
    <phoneticPr fontId="5" type="noConversion"/>
  </si>
  <si>
    <t>유보람 주임 지인</t>
    <phoneticPr fontId="5" type="noConversion"/>
  </si>
  <si>
    <t>박민호사원(오전반차)</t>
    <phoneticPr fontId="5" type="noConversion"/>
  </si>
  <si>
    <t>주형진사원</t>
    <phoneticPr fontId="5" type="noConversion"/>
  </si>
  <si>
    <t>서자연사원</t>
    <phoneticPr fontId="5" type="noConversion"/>
  </si>
  <si>
    <t>*9월 전체미팅을 진행</t>
    <phoneticPr fontId="5" type="noConversion"/>
  </si>
  <si>
    <t xml:space="preserve"> : 9/9망고플레이트 소셜다이닝 행사관련 진행사항을 공유하였습니다.</t>
    <phoneticPr fontId="5" type="noConversion"/>
  </si>
  <si>
    <t xml:space="preserve">  : 8월 영업에 관련된 피드백을 공유하였습니다.</t>
    <phoneticPr fontId="5" type="noConversion"/>
  </si>
  <si>
    <t>* 8월 컴플레인 손님 식사초대권 사용</t>
    <phoneticPr fontId="5" type="noConversion"/>
  </si>
  <si>
    <t xml:space="preserve"> : 대형 단체 행사시 주차관련 컴플레인 손님에게 제공하였던 식사초대권을 회수하였으며</t>
    <phoneticPr fontId="5" type="noConversion"/>
  </si>
  <si>
    <t>만족스러운 시간을 보내고 가셨습니다.</t>
    <phoneticPr fontId="5" type="noConversion"/>
  </si>
  <si>
    <t>2016. 09.02</t>
    <phoneticPr fontId="5" type="noConversion"/>
  </si>
  <si>
    <t>로제누들,라자냐,치킨</t>
    <phoneticPr fontId="5" type="noConversion"/>
  </si>
  <si>
    <t>미니버거,채끝,치킨</t>
    <phoneticPr fontId="5" type="noConversion"/>
  </si>
  <si>
    <t>cocktails</t>
    <phoneticPr fontId="5" type="noConversion"/>
  </si>
  <si>
    <t>신윤정님</t>
    <phoneticPr fontId="5" type="noConversion"/>
  </si>
  <si>
    <t>김강님</t>
    <phoneticPr fontId="5" type="noConversion"/>
  </si>
  <si>
    <t>김가영님</t>
    <phoneticPr fontId="5" type="noConversion"/>
  </si>
  <si>
    <t>박민호사원</t>
    <phoneticPr fontId="5" type="noConversion"/>
  </si>
  <si>
    <t>서자연사원</t>
    <phoneticPr fontId="5" type="noConversion"/>
  </si>
  <si>
    <t xml:space="preserve">*9월 미팅사항 수행 </t>
    <phoneticPr fontId="5" type="noConversion"/>
  </si>
  <si>
    <t xml:space="preserve"> : 1층 팝업스토어 공간을 정리하였습니다.</t>
    <phoneticPr fontId="5" type="noConversion"/>
  </si>
  <si>
    <t>*8월 청소사항 미비한 곳 수행</t>
    <phoneticPr fontId="5" type="noConversion"/>
  </si>
  <si>
    <t xml:space="preserve"> : 사무실을 청소하였습니다.</t>
    <phoneticPr fontId="5" type="noConversion"/>
  </si>
  <si>
    <t>: 맥주라인 청소를 실시하였습니다.</t>
    <phoneticPr fontId="5" type="noConversion"/>
  </si>
  <si>
    <t>물건대금 관련 서류 교육 2차 진행 (유보람주임 -&gt; 서자연사원)</t>
    <phoneticPr fontId="5" type="noConversion"/>
  </si>
  <si>
    <t>2016. 09.03</t>
    <phoneticPr fontId="5" type="noConversion"/>
  </si>
  <si>
    <t>라자냐,주키니,런치세트</t>
    <phoneticPr fontId="5" type="noConversion"/>
  </si>
  <si>
    <t>갈릭오일쉬림프,아란치니</t>
    <phoneticPr fontId="5" type="noConversion"/>
  </si>
  <si>
    <t>서준님</t>
    <phoneticPr fontId="5" type="noConversion"/>
  </si>
  <si>
    <t>창가</t>
    <phoneticPr fontId="5" type="noConversion"/>
  </si>
  <si>
    <t>이지영님</t>
    <phoneticPr fontId="5" type="noConversion"/>
  </si>
  <si>
    <t>유보람 주임 지인</t>
    <phoneticPr fontId="5" type="noConversion"/>
  </si>
  <si>
    <t>조태용, 조혜연님</t>
    <phoneticPr fontId="5" type="noConversion"/>
  </si>
  <si>
    <t>소셜테이블  vip 단골, 가족식사</t>
    <phoneticPr fontId="5" type="noConversion"/>
  </si>
  <si>
    <t>주학준 변호사님</t>
    <phoneticPr fontId="5" type="noConversion"/>
  </si>
  <si>
    <t>친구모임</t>
    <phoneticPr fontId="5" type="noConversion"/>
  </si>
  <si>
    <t>박민호사원</t>
    <phoneticPr fontId="5" type="noConversion"/>
  </si>
  <si>
    <t>주형진사원, 유보람주임</t>
    <phoneticPr fontId="5" type="noConversion"/>
  </si>
  <si>
    <t>서자연사원</t>
    <phoneticPr fontId="5" type="noConversion"/>
  </si>
  <si>
    <t>* 조태용님 및 주학준 변호사님 등 단골손님들의 소모임 예약이 두드러졌습니다.</t>
    <phoneticPr fontId="5" type="noConversion"/>
  </si>
  <si>
    <t xml:space="preserve">*각종 서류 마무리 </t>
    <phoneticPr fontId="5" type="noConversion"/>
  </si>
  <si>
    <t xml:space="preserve"> : 상품재고 실사 수량파악 및 서류작업을 완료하였습니다.</t>
    <phoneticPr fontId="5" type="noConversion"/>
  </si>
  <si>
    <t xml:space="preserve"> : 물건대금 관련 서류를 작성 및 완료하였습니다.</t>
    <phoneticPr fontId="5" type="noConversion"/>
  </si>
  <si>
    <t>상품재고 실사 관련 재교육 (박민호사원 -&gt; 주형진사원)</t>
    <phoneticPr fontId="5" type="noConversion"/>
  </si>
  <si>
    <t>물건대금 관련 서류 3차교육 (유보람주임 -&gt; 서자연사원)</t>
    <phoneticPr fontId="5" type="noConversion"/>
  </si>
  <si>
    <t>2016. 09.04</t>
    <phoneticPr fontId="5" type="noConversion"/>
  </si>
  <si>
    <t>유보람주임</t>
    <phoneticPr fontId="5" type="noConversion"/>
  </si>
  <si>
    <t>깻잎페스토누들</t>
    <phoneticPr fontId="5" type="noConversion"/>
  </si>
  <si>
    <t>우니아란치니</t>
    <phoneticPr fontId="5" type="noConversion"/>
  </si>
  <si>
    <t>Drink</t>
    <phoneticPr fontId="5" type="noConversion"/>
  </si>
  <si>
    <t>런치셋트</t>
    <phoneticPr fontId="5" type="noConversion"/>
  </si>
  <si>
    <t>서자연사원(15:30퇴근)</t>
    <phoneticPr fontId="5" type="noConversion"/>
  </si>
  <si>
    <t>주형진사원</t>
    <phoneticPr fontId="5" type="noConversion"/>
  </si>
  <si>
    <t>유보람주임</t>
    <phoneticPr fontId="5" type="noConversion"/>
  </si>
  <si>
    <t>*런치워크인손님의 방문이 많아 매출에 도움을주었고, 2인구성시 셋트와 함께 단품을 주문하시는</t>
    <phoneticPr fontId="5" type="noConversion"/>
  </si>
  <si>
    <t>성향이 가장 많았습니다.</t>
    <phoneticPr fontId="5" type="noConversion"/>
  </si>
  <si>
    <t>*게스코리아 10월 13일~14일 30인 런치쉐어및 5층대관 예약을 확정하셨습니다.</t>
    <phoneticPr fontId="5" type="noConversion"/>
  </si>
  <si>
    <t xml:space="preserve"> &gt;  300만원 매출효과</t>
    <phoneticPr fontId="5" type="noConversion"/>
  </si>
  <si>
    <t>*주형진사원 라떼교육(유보람주임)</t>
    <phoneticPr fontId="5" type="noConversion"/>
  </si>
  <si>
    <t>*서자연사원 월초서류교육(유보람주임)</t>
    <phoneticPr fontId="5" type="noConversion"/>
  </si>
  <si>
    <t>미역</t>
    <phoneticPr fontId="5" type="noConversion"/>
  </si>
  <si>
    <t>2016. 09.05</t>
    <phoneticPr fontId="5" type="noConversion"/>
  </si>
  <si>
    <t>치미추리스테이크</t>
    <phoneticPr fontId="5" type="noConversion"/>
  </si>
  <si>
    <t>우니로제누들</t>
    <phoneticPr fontId="5" type="noConversion"/>
  </si>
  <si>
    <t>Wine</t>
    <phoneticPr fontId="5" type="noConversion"/>
  </si>
  <si>
    <t>박민호사원,서자연사원</t>
    <phoneticPr fontId="5" type="noConversion"/>
  </si>
  <si>
    <t>유보람주임(11시퇴근)</t>
    <phoneticPr fontId="5" type="noConversion"/>
  </si>
  <si>
    <t xml:space="preserve"> * 객수가 매우 적은 하루였으며, 런치 13만원 디너 50만원중 디너손님의 객단가가 높았습니다.</t>
    <phoneticPr fontId="5" type="noConversion"/>
  </si>
  <si>
    <t xml:space="preserve"> * 4층 테라스와 바닥 대청소를 진행하였으며 10일 홍익대 바비큐 35인 예약이 확정되었습니다.</t>
    <phoneticPr fontId="5" type="noConversion"/>
  </si>
  <si>
    <t xml:space="preserve"> * 베버리지 26%, 그릴 30%의 판매율을 보였습니다.</t>
    <phoneticPr fontId="5" type="noConversion"/>
  </si>
  <si>
    <t>직원3인 점심식대</t>
    <phoneticPr fontId="5" type="noConversion"/>
  </si>
  <si>
    <t>직원2인 점심식대</t>
    <phoneticPr fontId="5" type="noConversion"/>
  </si>
  <si>
    <t>2016. 09.06</t>
    <phoneticPr fontId="5" type="noConversion"/>
  </si>
  <si>
    <t>베지플레이트</t>
    <phoneticPr fontId="5" type="noConversion"/>
  </si>
  <si>
    <t>유보람주임,주형진사원</t>
    <phoneticPr fontId="5" type="noConversion"/>
  </si>
  <si>
    <t>* 예약금결제와 함께 게스코리아 담당자가 식사를 하러 방문하셨으며, 도넛서비스를 제공</t>
    <phoneticPr fontId="5" type="noConversion"/>
  </si>
  <si>
    <t xml:space="preserve">  하였습니다.</t>
    <phoneticPr fontId="5" type="noConversion"/>
  </si>
  <si>
    <t>* 매장청소진행</t>
    <phoneticPr fontId="5" type="noConversion"/>
  </si>
  <si>
    <t xml:space="preserve"> &gt; 2층 화장실 대청소및 제빙기 분해청소 실시</t>
    <phoneticPr fontId="5" type="noConversion"/>
  </si>
  <si>
    <t>사무용품</t>
    <phoneticPr fontId="5" type="noConversion"/>
  </si>
  <si>
    <t>2016. 09.07</t>
    <phoneticPr fontId="5" type="noConversion"/>
  </si>
  <si>
    <t xml:space="preserve"> * 개강이후 손님의 방문이 줄어들었고, 디너손님이 한팀도 없어 매출이 매우 저조하였습니다. </t>
    <phoneticPr fontId="5" type="noConversion"/>
  </si>
  <si>
    <t xml:space="preserve"> * 인스타그램을 통한 활발한 홍보를 위해 게시물을 업데이트하였고,</t>
    <phoneticPr fontId="5" type="noConversion"/>
  </si>
  <si>
    <t xml:space="preserve">   단체유치를 위한 매장사진과 프라이빗룸 촬영을 진행하였습니다.</t>
    <phoneticPr fontId="5" type="noConversion"/>
  </si>
  <si>
    <t xml:space="preserve"> * 매장내 모든 글라스 수량파악 및 세척</t>
    <phoneticPr fontId="5" type="noConversion"/>
  </si>
  <si>
    <t>2016. 09.08</t>
    <phoneticPr fontId="5" type="noConversion"/>
  </si>
  <si>
    <t>그릴드치킨</t>
    <phoneticPr fontId="5" type="noConversion"/>
  </si>
  <si>
    <t>wine</t>
    <phoneticPr fontId="5" type="noConversion"/>
  </si>
  <si>
    <t xml:space="preserve"> * 내일 망고플레이트 16인 행사를 위한 직원교육을 진행하였고, 이는 홀과 키친 모두 </t>
    <phoneticPr fontId="5" type="noConversion"/>
  </si>
  <si>
    <t xml:space="preserve">   교육하였습니다. </t>
    <phoneticPr fontId="5" type="noConversion"/>
  </si>
  <si>
    <t xml:space="preserve">  &gt; Main : 3day 쉥크</t>
    <phoneticPr fontId="5" type="noConversion"/>
  </si>
  <si>
    <t xml:space="preserve">  &gt; Dessert :알래스카플로리다 </t>
    <phoneticPr fontId="5" type="noConversion"/>
  </si>
  <si>
    <t xml:space="preserve">  &gt; Secon : 팜샐러드, 미니포테이토, 깻잎페스토누들</t>
    <phoneticPr fontId="5" type="noConversion"/>
  </si>
  <si>
    <t xml:space="preserve">   &gt; Anti : 우니아란치니, 새우브루스게따</t>
    <phoneticPr fontId="5" type="noConversion"/>
  </si>
  <si>
    <t>매장내 공구구임</t>
    <phoneticPr fontId="5" type="noConversion"/>
  </si>
  <si>
    <t>행사웰컴드링크용 사과주스</t>
    <phoneticPr fontId="5" type="noConversion"/>
  </si>
  <si>
    <t>2016. 09.09</t>
    <phoneticPr fontId="5" type="noConversion"/>
  </si>
  <si>
    <t>깔라마리</t>
    <phoneticPr fontId="5" type="noConversion"/>
  </si>
  <si>
    <t>주형진사원,유보람주임</t>
    <phoneticPr fontId="5" type="noConversion"/>
  </si>
  <si>
    <t xml:space="preserve"> * 망고플레이트 행사 16인 쉐어를 메인홀에서 진행하였고, 가을 추수감사절 컨셉으로</t>
    <phoneticPr fontId="5" type="noConversion"/>
  </si>
  <si>
    <t xml:space="preserve">   진행하였습니다. 이에 인스타그램 10개의 게시물과 망고플레이트 리뷰 8개가 업데이트되었고,</t>
    <phoneticPr fontId="5" type="noConversion"/>
  </si>
  <si>
    <t xml:space="preserve">    식전 매장소개를 유보람주임이 진행하였으며, 웰컴애플드링크와 맥주한잔이 제공되었습니다.</t>
    <phoneticPr fontId="5" type="noConversion"/>
  </si>
  <si>
    <t>560000+120000</t>
    <phoneticPr fontId="5" type="noConversion"/>
  </si>
  <si>
    <t xml:space="preserve">   (홍보사용비용 : 매장판매가 68만원)</t>
    <phoneticPr fontId="5" type="noConversion"/>
  </si>
  <si>
    <t>식자재</t>
    <phoneticPr fontId="5" type="noConversion"/>
  </si>
  <si>
    <t>매장용 꽃구매</t>
    <phoneticPr fontId="5" type="noConversion"/>
  </si>
  <si>
    <t>2016. 09.10</t>
    <phoneticPr fontId="5" type="noConversion"/>
  </si>
  <si>
    <t>바비큐</t>
    <phoneticPr fontId="5" type="noConversion"/>
  </si>
  <si>
    <t>불고기라자냐</t>
    <phoneticPr fontId="5" type="noConversion"/>
  </si>
  <si>
    <t>주형진사원(11시출근)</t>
    <phoneticPr fontId="5" type="noConversion"/>
  </si>
  <si>
    <t>서자연사원(12시출근)</t>
    <phoneticPr fontId="5" type="noConversion"/>
  </si>
  <si>
    <t>유보람주임(10시출근)</t>
    <phoneticPr fontId="5" type="noConversion"/>
  </si>
  <si>
    <t xml:space="preserve"> * 홍익대 박사논문수여식 대관으로 바비큐 37인, 코르크차지 40만원으로 총 240만원의</t>
    <phoneticPr fontId="5" type="noConversion"/>
  </si>
  <si>
    <t xml:space="preserve">   매출을 확보하였습니다. 공간과 식사에 매우 만족하시었고, 가족모임이나 회사모임등을</t>
    <phoneticPr fontId="5" type="noConversion"/>
  </si>
  <si>
    <t xml:space="preserve">    문의하시는분이 많았었습니다.  </t>
    <phoneticPr fontId="5" type="noConversion"/>
  </si>
  <si>
    <t xml:space="preserve">  </t>
    <phoneticPr fontId="5" type="noConversion"/>
  </si>
  <si>
    <t>직원2인식대</t>
    <phoneticPr fontId="5" type="noConversion"/>
  </si>
  <si>
    <t>티라이트구매</t>
    <phoneticPr fontId="5" type="noConversion"/>
  </si>
  <si>
    <t>5층용 플라스틱컵</t>
    <phoneticPr fontId="5" type="noConversion"/>
  </si>
  <si>
    <t>2016. 09.11</t>
    <phoneticPr fontId="5" type="noConversion"/>
  </si>
  <si>
    <t>미니버거</t>
    <phoneticPr fontId="5" type="noConversion"/>
  </si>
  <si>
    <t>머쉬룸리조또</t>
    <phoneticPr fontId="5" type="noConversion"/>
  </si>
  <si>
    <t xml:space="preserve"> - 오늘특이사항</t>
    <phoneticPr fontId="5" type="noConversion"/>
  </si>
  <si>
    <t xml:space="preserve"> * 가을메뉴개편을 위한 맥주리스트와 와인리스트업을 위해 </t>
    <phoneticPr fontId="5" type="noConversion"/>
  </si>
  <si>
    <t xml:space="preserve">    최향경과장과 미팅을 진행하였고, 정봄이계장까지 포함하여 맥주테이스팅을 진행하였습니다.</t>
    <phoneticPr fontId="5" type="noConversion"/>
  </si>
  <si>
    <t>2016. 09.12</t>
    <phoneticPr fontId="5" type="noConversion"/>
  </si>
  <si>
    <t>아란치니</t>
    <phoneticPr fontId="5" type="noConversion"/>
  </si>
  <si>
    <t>오일쉬림프</t>
    <phoneticPr fontId="5" type="noConversion"/>
  </si>
  <si>
    <t>유보람주임,서자연사원</t>
    <phoneticPr fontId="5" type="noConversion"/>
  </si>
  <si>
    <t xml:space="preserve"> * 방문고객중 이태원에 거주하고있는 주민들의 방문이 주를 이루었으며, 맥주냉장고</t>
    <phoneticPr fontId="5" type="noConversion"/>
  </si>
  <si>
    <t xml:space="preserve">    라인청소를 함께 진행하였습니다. </t>
    <phoneticPr fontId="5" type="noConversion"/>
  </si>
  <si>
    <t>2016. 09.13</t>
    <phoneticPr fontId="5" type="noConversion"/>
  </si>
  <si>
    <t>주형진사원(4:30퇴근)</t>
    <phoneticPr fontId="5" type="noConversion"/>
  </si>
  <si>
    <t xml:space="preserve"> :  '코네스트닷컴' 촬영이 있었습니다.</t>
    <phoneticPr fontId="5" type="noConversion"/>
  </si>
  <si>
    <t xml:space="preserve">    일본과 중국을 기점으로 한 관광홍보사이트로 인지도가 높은 회사였습니다.</t>
    <phoneticPr fontId="5" type="noConversion"/>
  </si>
  <si>
    <t xml:space="preserve">      아란치니,베지플레이트,그릴드치킨을 촬영하였고,  기획팀 박연수주임도 참석하여 진행하였습니다.</t>
    <phoneticPr fontId="5" type="noConversion"/>
  </si>
  <si>
    <t>표재찬님</t>
    <phoneticPr fontId="5" type="noConversion"/>
  </si>
  <si>
    <t>단골손님</t>
    <phoneticPr fontId="5" type="noConversion"/>
  </si>
  <si>
    <t>박소영님</t>
    <phoneticPr fontId="5" type="noConversion"/>
  </si>
  <si>
    <t>박준형님</t>
    <phoneticPr fontId="5" type="noConversion"/>
  </si>
  <si>
    <t>주형진</t>
    <phoneticPr fontId="5" type="noConversion"/>
  </si>
  <si>
    <t>소셜테이블직원</t>
    <phoneticPr fontId="5" type="noConversion"/>
  </si>
  <si>
    <t>정승연님</t>
    <phoneticPr fontId="5" type="noConversion"/>
  </si>
  <si>
    <t>이혜지님</t>
    <phoneticPr fontId="5" type="noConversion"/>
  </si>
  <si>
    <t>게스코리아</t>
    <phoneticPr fontId="5" type="noConversion"/>
  </si>
  <si>
    <t>손병산님</t>
    <phoneticPr fontId="5" type="noConversion"/>
  </si>
  <si>
    <t>박선민님</t>
    <phoneticPr fontId="5" type="noConversion"/>
  </si>
  <si>
    <t>박성애님</t>
    <phoneticPr fontId="5" type="noConversion"/>
  </si>
  <si>
    <t>망고플레이트</t>
    <phoneticPr fontId="5" type="noConversion"/>
  </si>
  <si>
    <t>16인 쉐어메뉴 (홍보용제공)</t>
    <phoneticPr fontId="5" type="noConversion"/>
  </si>
  <si>
    <t>김선영님</t>
    <phoneticPr fontId="5" type="noConversion"/>
  </si>
  <si>
    <t>창가희망</t>
    <phoneticPr fontId="5" type="noConversion"/>
  </si>
  <si>
    <t>강혜원님</t>
    <phoneticPr fontId="5" type="noConversion"/>
  </si>
  <si>
    <t>김종성님</t>
    <phoneticPr fontId="5" type="noConversion"/>
  </si>
  <si>
    <t>정은숙님</t>
    <phoneticPr fontId="5" type="noConversion"/>
  </si>
  <si>
    <t>조용한자리, 칵테일이용</t>
    <phoneticPr fontId="5" type="noConversion"/>
  </si>
  <si>
    <t>신윤정님</t>
    <phoneticPr fontId="5" type="noConversion"/>
  </si>
  <si>
    <t>홍익대학교</t>
    <phoneticPr fontId="5" type="noConversion"/>
  </si>
  <si>
    <t>BBQ, 박사논문수여식</t>
    <phoneticPr fontId="5" type="noConversion"/>
  </si>
  <si>
    <t>김한민님</t>
    <phoneticPr fontId="5" type="noConversion"/>
  </si>
  <si>
    <t>황수진님</t>
    <phoneticPr fontId="5" type="noConversion"/>
  </si>
  <si>
    <t>창가희망</t>
    <phoneticPr fontId="5" type="noConversion"/>
  </si>
  <si>
    <t>김지은님</t>
    <phoneticPr fontId="5" type="noConversion"/>
  </si>
  <si>
    <t>나사영님</t>
    <phoneticPr fontId="5" type="noConversion"/>
  </si>
  <si>
    <t>윤홍주님</t>
    <phoneticPr fontId="5" type="noConversion"/>
  </si>
  <si>
    <t>박연주님</t>
    <phoneticPr fontId="5" type="noConversion"/>
  </si>
  <si>
    <t>황지은님</t>
    <phoneticPr fontId="5" type="noConversion"/>
  </si>
  <si>
    <t>*남편분따로결제, (서프라이즈)</t>
    <phoneticPr fontId="5" type="noConversion"/>
  </si>
  <si>
    <t>정민우님</t>
    <phoneticPr fontId="5" type="noConversion"/>
  </si>
  <si>
    <t>자세한메뉴설명요청</t>
    <phoneticPr fontId="5" type="noConversion"/>
  </si>
  <si>
    <t>박진규님</t>
    <phoneticPr fontId="5" type="noConversion"/>
  </si>
  <si>
    <t>김태희님</t>
    <phoneticPr fontId="5" type="noConversion"/>
  </si>
  <si>
    <t>코네스트닷컴</t>
    <phoneticPr fontId="5" type="noConversion"/>
  </si>
  <si>
    <t>매장 잡지촬영</t>
    <phoneticPr fontId="5" type="noConversion"/>
  </si>
  <si>
    <t>2016. 09.14</t>
    <phoneticPr fontId="5" type="noConversion"/>
  </si>
  <si>
    <t>이용화님</t>
    <phoneticPr fontId="5" type="noConversion"/>
  </si>
  <si>
    <t>유지선님</t>
    <phoneticPr fontId="5" type="noConversion"/>
  </si>
  <si>
    <t>이재중님</t>
    <phoneticPr fontId="5" type="noConversion"/>
  </si>
  <si>
    <t>이태우님</t>
    <phoneticPr fontId="5" type="noConversion"/>
  </si>
  <si>
    <t>조효성님</t>
    <phoneticPr fontId="5" type="noConversion"/>
  </si>
  <si>
    <t>창가희망</t>
    <phoneticPr fontId="5" type="noConversion"/>
  </si>
  <si>
    <t>깻잎누들,런치세트,서로인</t>
    <phoneticPr fontId="5" type="noConversion"/>
  </si>
  <si>
    <t>박민호(15:30 퇴근)</t>
    <phoneticPr fontId="5" type="noConversion"/>
  </si>
  <si>
    <t>유보람주임</t>
    <phoneticPr fontId="5" type="noConversion"/>
  </si>
  <si>
    <t>서자연사원</t>
    <phoneticPr fontId="5" type="noConversion"/>
  </si>
  <si>
    <t xml:space="preserve"> - 연휴의 시작</t>
    <phoneticPr fontId="5" type="noConversion"/>
  </si>
  <si>
    <t xml:space="preserve"> : 추석연휴의 첫번째 날로 런치에 매출이 좋았습니다.</t>
    <phoneticPr fontId="5" type="noConversion"/>
  </si>
  <si>
    <t xml:space="preserve"> -티파니 코리아 예약 관련 미팅</t>
    <phoneticPr fontId="5" type="noConversion"/>
  </si>
  <si>
    <t xml:space="preserve"> : 10/19~10/21 티파니 코리아 예약 세팅관련 베이크하우스와 미팅을 진행하였습니다.</t>
    <phoneticPr fontId="5" type="noConversion"/>
  </si>
  <si>
    <t xml:space="preserve">  :  브레이크타임 없이 풀타임으로 영업을 진행하였습니다.</t>
    <phoneticPr fontId="5" type="noConversion"/>
  </si>
  <si>
    <t>안수진님</t>
    <phoneticPr fontId="5" type="noConversion"/>
  </si>
  <si>
    <t>권다솔님</t>
    <phoneticPr fontId="5" type="noConversion"/>
  </si>
  <si>
    <t>창가희망, 포잉예약</t>
    <phoneticPr fontId="5" type="noConversion"/>
  </si>
  <si>
    <t>비비안님</t>
    <phoneticPr fontId="5" type="noConversion"/>
  </si>
  <si>
    <t>홍콩손님</t>
    <phoneticPr fontId="5" type="noConversion"/>
  </si>
  <si>
    <t>서자연</t>
    <phoneticPr fontId="5" type="noConversion"/>
  </si>
  <si>
    <t>박민호</t>
    <phoneticPr fontId="5" type="noConversion"/>
  </si>
  <si>
    <t>깻잎페스토 누들</t>
    <phoneticPr fontId="5" type="noConversion"/>
  </si>
  <si>
    <t>우니 아란치니, 리조또</t>
    <phoneticPr fontId="5" type="noConversion"/>
  </si>
  <si>
    <t xml:space="preserve"> - 연휴 3일 차</t>
    <phoneticPr fontId="5" type="noConversion"/>
  </si>
  <si>
    <t xml:space="preserve"> : 예약은 적은 편이었으나 워킹손님이 다수 있었습니다.</t>
    <phoneticPr fontId="5" type="noConversion"/>
  </si>
  <si>
    <t xml:space="preserve">  :  3인이상 소규모 모임과 외국인 손님들이 많았습니다.</t>
    <phoneticPr fontId="5" type="noConversion"/>
  </si>
  <si>
    <t xml:space="preserve"> - 칠판작업</t>
    <phoneticPr fontId="5" type="noConversion"/>
  </si>
  <si>
    <t xml:space="preserve"> : 2층 진입 입구 쪽 간판을 가을 시즌으로 변경하였습니다.</t>
    <phoneticPr fontId="5" type="noConversion"/>
  </si>
  <si>
    <t xml:space="preserve"> - 티파니 코리아 예약관련 사항</t>
    <phoneticPr fontId="5" type="noConversion"/>
  </si>
  <si>
    <t xml:space="preserve"> : 미팅사항을 토대로 1차 세팅을 완료하였습니다.</t>
    <phoneticPr fontId="5" type="noConversion"/>
  </si>
  <si>
    <t>2016. 09.16</t>
    <phoneticPr fontId="5" type="noConversion"/>
  </si>
  <si>
    <t>2016. 09.17</t>
    <phoneticPr fontId="5" type="noConversion"/>
  </si>
  <si>
    <t xml:space="preserve"> : 워크인손님중 재방문손님이 주를 이루었고, 연말예약에 대한 문의가 있었습니다.</t>
    <phoneticPr fontId="5" type="noConversion"/>
  </si>
  <si>
    <t xml:space="preserve">   또한 긴연휴로 인하여 디너매출이 80만원으로 다소 저조하였습니다. </t>
    <phoneticPr fontId="5" type="noConversion"/>
  </si>
  <si>
    <t>2016. 09.18</t>
    <phoneticPr fontId="5" type="noConversion"/>
  </si>
  <si>
    <t>포테이토 팬케잌</t>
    <phoneticPr fontId="5" type="noConversion"/>
  </si>
  <si>
    <t>깻잎페스토 봉골레</t>
    <phoneticPr fontId="5" type="noConversion"/>
  </si>
  <si>
    <t>조민혁님</t>
    <phoneticPr fontId="5" type="noConversion"/>
  </si>
  <si>
    <t>창가희망</t>
    <phoneticPr fontId="5" type="noConversion"/>
  </si>
  <si>
    <t>배은경님</t>
    <phoneticPr fontId="5" type="noConversion"/>
  </si>
  <si>
    <t>박혜경님</t>
    <phoneticPr fontId="5" type="noConversion"/>
  </si>
  <si>
    <t>문차인님</t>
    <phoneticPr fontId="5" type="noConversion"/>
  </si>
  <si>
    <t>윤다솜님</t>
    <phoneticPr fontId="5" type="noConversion"/>
  </si>
  <si>
    <t>이세영님</t>
    <phoneticPr fontId="5" type="noConversion"/>
  </si>
  <si>
    <t>이삼열님</t>
    <phoneticPr fontId="5" type="noConversion"/>
  </si>
  <si>
    <t>유동근님</t>
    <phoneticPr fontId="5" type="noConversion"/>
  </si>
  <si>
    <t>2016. 09.19</t>
    <phoneticPr fontId="5" type="noConversion"/>
  </si>
  <si>
    <t>티파니코리아</t>
    <phoneticPr fontId="5" type="noConversion"/>
  </si>
  <si>
    <t>오재환님</t>
    <phoneticPr fontId="5" type="noConversion"/>
  </si>
  <si>
    <t>이은서님</t>
    <phoneticPr fontId="5" type="noConversion"/>
  </si>
  <si>
    <t>사장님</t>
    <phoneticPr fontId="5" type="noConversion"/>
  </si>
  <si>
    <t xml:space="preserve"> : 티파니 런치 대관행사 첫째날 진행하였습니다.</t>
    <phoneticPr fontId="5" type="noConversion"/>
  </si>
  <si>
    <t xml:space="preserve">   46인 테이스팅 + 단품 1인 진행하였고 2,680,000원 식사 이용 하셨습니다.</t>
    <phoneticPr fontId="5" type="noConversion"/>
  </si>
  <si>
    <t>대관행사 첫째날</t>
    <phoneticPr fontId="5" type="noConversion"/>
  </si>
  <si>
    <t>2016. 09.20</t>
    <phoneticPr fontId="5" type="noConversion"/>
  </si>
  <si>
    <t>D/T</t>
    <phoneticPr fontId="5" type="noConversion"/>
  </si>
  <si>
    <t>대관행사 둘째날</t>
    <phoneticPr fontId="5" type="noConversion"/>
  </si>
  <si>
    <t>박금주님</t>
    <phoneticPr fontId="5" type="noConversion"/>
  </si>
  <si>
    <t>1인 55,000원 쉐어메뉴</t>
    <phoneticPr fontId="5" type="noConversion"/>
  </si>
  <si>
    <t>정현수님</t>
    <phoneticPr fontId="5" type="noConversion"/>
  </si>
  <si>
    <t>유보람 주임</t>
    <phoneticPr fontId="5" type="noConversion"/>
  </si>
  <si>
    <t>유보람 주임</t>
    <phoneticPr fontId="5" type="noConversion"/>
  </si>
  <si>
    <t xml:space="preserve"> : 티파니 런치 대관행사 둘째날 진행하였습니다.</t>
    <phoneticPr fontId="5" type="noConversion"/>
  </si>
  <si>
    <t xml:space="preserve">     식사는 굉장히 만족해 하셨습니다.</t>
    <phoneticPr fontId="5" type="noConversion"/>
  </si>
  <si>
    <t xml:space="preserve"> : 망고플레이트 1인 55000원 단체예약 진행하였고(대표님 참석)</t>
    <phoneticPr fontId="5" type="noConversion"/>
  </si>
  <si>
    <t>2016. 09.21</t>
    <phoneticPr fontId="5" type="noConversion"/>
  </si>
  <si>
    <t xml:space="preserve"> : 티파니 런치 대관행사 셋째날 진행하였습니다.</t>
    <phoneticPr fontId="5" type="noConversion"/>
  </si>
  <si>
    <t>정수정님</t>
    <phoneticPr fontId="5" type="noConversion"/>
  </si>
  <si>
    <t>정선아님</t>
    <phoneticPr fontId="5" type="noConversion"/>
  </si>
  <si>
    <t>구영모 작가님</t>
    <phoneticPr fontId="5" type="noConversion"/>
  </si>
  <si>
    <t>갤러리 작가님</t>
    <phoneticPr fontId="5" type="noConversion"/>
  </si>
  <si>
    <t>강혜은님</t>
    <phoneticPr fontId="5" type="noConversion"/>
  </si>
  <si>
    <t>농어리조또</t>
    <phoneticPr fontId="5" type="noConversion"/>
  </si>
  <si>
    <t>먹물아란치니</t>
    <phoneticPr fontId="5" type="noConversion"/>
  </si>
  <si>
    <t>깻잎페스토봉골레</t>
    <phoneticPr fontId="5" type="noConversion"/>
  </si>
  <si>
    <t>2016. 09.22</t>
    <phoneticPr fontId="5" type="noConversion"/>
  </si>
  <si>
    <t>서로인스테이크</t>
    <phoneticPr fontId="5" type="noConversion"/>
  </si>
  <si>
    <t>성게알로제누들</t>
    <phoneticPr fontId="5" type="noConversion"/>
  </si>
  <si>
    <t>L/S</t>
    <phoneticPr fontId="5" type="noConversion"/>
  </si>
  <si>
    <t xml:space="preserve">  : 금일 디너 객단가가 1인 50,000원으로 우수 하였으며 메인요리 위주의 식사와 음료 및 디저트</t>
    <phoneticPr fontId="5" type="noConversion"/>
  </si>
  <si>
    <t xml:space="preserve">    의 판매율이 높았습니다.</t>
    <phoneticPr fontId="5" type="noConversion"/>
  </si>
  <si>
    <t>박혜옥님</t>
    <phoneticPr fontId="5" type="noConversion"/>
  </si>
  <si>
    <t>김진우님</t>
    <phoneticPr fontId="5" type="noConversion"/>
  </si>
  <si>
    <t>최성연님</t>
    <phoneticPr fontId="5" type="noConversion"/>
  </si>
  <si>
    <t>한원석 작가님 동행</t>
    <phoneticPr fontId="5" type="noConversion"/>
  </si>
  <si>
    <t xml:space="preserve"> : 런치 영업시 여성손님의 재방문 비율이 높아지고 있습니다.</t>
    <phoneticPr fontId="5" type="noConversion"/>
  </si>
  <si>
    <t xml:space="preserve">   : 황교익교수님 디너식사 방문하셔 음식과 서비스에 더욱 신경썼으며 식사후 </t>
    <phoneticPr fontId="5" type="noConversion"/>
  </si>
  <si>
    <t xml:space="preserve">       굉장히 만족해 하셨습니다.</t>
    <phoneticPr fontId="5" type="noConversion"/>
  </si>
  <si>
    <t xml:space="preserve">    : IBM(34인) 예약 확정주셨습니다.</t>
  </si>
  <si>
    <t xml:space="preserve"> : 내일 티파니 단체예약 준비 및 셋팅 완료 하였습니다.</t>
    <phoneticPr fontId="5" type="noConversion"/>
  </si>
  <si>
    <t xml:space="preserve"> : 연휴의 여파로 아직 디너 매출의 활성화가 이뤄지지 않아 저조하였습니다.</t>
    <phoneticPr fontId="5" type="noConversion"/>
  </si>
  <si>
    <t>정재훈님</t>
    <phoneticPr fontId="5" type="noConversion"/>
  </si>
  <si>
    <t>Main 단독이용 희망</t>
    <phoneticPr fontId="5" type="noConversion"/>
  </si>
  <si>
    <t>IBM</t>
    <phoneticPr fontId="5" type="noConversion"/>
  </si>
  <si>
    <t xml:space="preserve"> : 금일 런치 매출은 저조하였으나 디너 단체예약의 영업이 주를 이뤘습니다.</t>
    <phoneticPr fontId="5" type="noConversion"/>
  </si>
  <si>
    <t xml:space="preserve">    만족도와 재방문 의사에 매우 긍정적인 반응이셨습니다.</t>
    <phoneticPr fontId="5" type="noConversion"/>
  </si>
  <si>
    <t>2016. 09.23</t>
    <phoneticPr fontId="5" type="noConversion"/>
  </si>
  <si>
    <t>2016. 09.24</t>
    <phoneticPr fontId="5" type="noConversion"/>
  </si>
  <si>
    <t>쉬림프브루스게따</t>
    <phoneticPr fontId="5" type="noConversion"/>
  </si>
  <si>
    <t xml:space="preserve"> : IBM 단체는 단품쉐어 메뉴로 진행하였으며 스낵류와 생맥주 및 음료의 판매율이 높았으며</t>
    <phoneticPr fontId="5" type="noConversion"/>
  </si>
  <si>
    <t>김태현님</t>
    <phoneticPr fontId="5" type="noConversion"/>
  </si>
  <si>
    <t>김우연님</t>
    <phoneticPr fontId="5" type="noConversion"/>
  </si>
  <si>
    <t>육채민님</t>
    <phoneticPr fontId="5" type="noConversion"/>
  </si>
  <si>
    <t>박진아님</t>
    <phoneticPr fontId="5" type="noConversion"/>
  </si>
  <si>
    <t>유미영님</t>
    <phoneticPr fontId="5" type="noConversion"/>
  </si>
  <si>
    <t>장윤미님</t>
    <phoneticPr fontId="5" type="noConversion"/>
  </si>
  <si>
    <t>서양네트웍스 사원</t>
    <phoneticPr fontId="5" type="noConversion"/>
  </si>
  <si>
    <t xml:space="preserve"> : 금일 런치 예약손님 및 워크인손님의 방문율이 높았습니다.</t>
    <phoneticPr fontId="5" type="noConversion"/>
  </si>
  <si>
    <t xml:space="preserve"> : 갤러리 전시 작가분들의 식사 재방문율도 높아지고있으며 좀더 신경 쓰고 있는 부분입니다.</t>
    <phoneticPr fontId="5" type="noConversion"/>
  </si>
  <si>
    <t xml:space="preserve"> : 가족단위 소모임이 방문율이 평일에 비해 주말 이용하시는 고객수가 늘고</t>
    <phoneticPr fontId="5" type="noConversion"/>
  </si>
  <si>
    <t xml:space="preserve">   있습니다.</t>
    <phoneticPr fontId="5" type="noConversion"/>
  </si>
  <si>
    <t>2016. 09.25</t>
    <phoneticPr fontId="5" type="noConversion"/>
  </si>
  <si>
    <t>성게알아란치니</t>
    <phoneticPr fontId="5" type="noConversion"/>
  </si>
  <si>
    <t>성게알아란치니</t>
    <phoneticPr fontId="5" type="noConversion"/>
  </si>
  <si>
    <t>나서영님</t>
    <phoneticPr fontId="5" type="noConversion"/>
  </si>
  <si>
    <t>조아련님</t>
    <phoneticPr fontId="5" type="noConversion"/>
  </si>
  <si>
    <t>유현이님</t>
    <phoneticPr fontId="5" type="noConversion"/>
  </si>
  <si>
    <t>이정복님</t>
    <phoneticPr fontId="5" type="noConversion"/>
  </si>
  <si>
    <t>오재환님</t>
    <phoneticPr fontId="5" type="noConversion"/>
  </si>
  <si>
    <t>강우경님</t>
    <phoneticPr fontId="5" type="noConversion"/>
  </si>
  <si>
    <t xml:space="preserve"> : 금일은 신규고객의 방문율이 높았습니다.</t>
    <phoneticPr fontId="5" type="noConversion"/>
  </si>
  <si>
    <t xml:space="preserve"> : 워크인 고객의 방문이 높아짐에 따라 소통할수 있는 소셜의 컨셉으로 교육중입니다.</t>
    <phoneticPr fontId="5" type="noConversion"/>
  </si>
  <si>
    <t>서효선님</t>
    <phoneticPr fontId="5" type="noConversion"/>
  </si>
  <si>
    <t>조진우님</t>
    <phoneticPr fontId="5" type="noConversion"/>
  </si>
  <si>
    <t>박인혜님</t>
    <phoneticPr fontId="5" type="noConversion"/>
  </si>
  <si>
    <t>장회정님</t>
    <phoneticPr fontId="5" type="noConversion"/>
  </si>
  <si>
    <t>2016. 09.26</t>
    <phoneticPr fontId="5" type="noConversion"/>
  </si>
  <si>
    <t>이베리코목살</t>
    <phoneticPr fontId="5" type="noConversion"/>
  </si>
  <si>
    <t>버섯리조또</t>
    <phoneticPr fontId="5" type="noConversion"/>
  </si>
  <si>
    <t xml:space="preserve"> : 월요일 런치영업엔 예약이 많지 않아 청소 실시하였습니다.</t>
    <phoneticPr fontId="5" type="noConversion"/>
  </si>
  <si>
    <t xml:space="preserve"> - 매장네 촛농제거, 월말 서류작업 등.</t>
    <phoneticPr fontId="5" type="noConversion"/>
  </si>
  <si>
    <t xml:space="preserve"> : 서류작업</t>
    <phoneticPr fontId="5" type="noConversion"/>
  </si>
  <si>
    <t xml:space="preserve"> - 월말관련 서류작업 하였습니다.</t>
    <phoneticPr fontId="5" type="noConversion"/>
  </si>
  <si>
    <t>2016. 09.27</t>
    <phoneticPr fontId="5" type="noConversion"/>
  </si>
  <si>
    <t>윤경주님</t>
    <phoneticPr fontId="5" type="noConversion"/>
  </si>
  <si>
    <t xml:space="preserve"> : 금일 영업은 각종 서류작업및 주중 본사미팅 대비 셋팅하였습니다.</t>
    <phoneticPr fontId="5" type="noConversion"/>
  </si>
  <si>
    <t xml:space="preserve"> : 유보람 주임 관리자 미팅 진행하였습니다.</t>
    <phoneticPr fontId="5" type="noConversion"/>
  </si>
  <si>
    <t>: 9/28 본사미팅 셋팅완료.</t>
    <phoneticPr fontId="5" type="noConversion"/>
  </si>
  <si>
    <t>2016. 09.28</t>
    <phoneticPr fontId="5" type="noConversion"/>
  </si>
  <si>
    <t>본사CD미팅</t>
    <phoneticPr fontId="5" type="noConversion"/>
  </si>
  <si>
    <t>간장고추볶음</t>
    <phoneticPr fontId="5" type="noConversion"/>
  </si>
  <si>
    <t>포크벨리</t>
    <phoneticPr fontId="5" type="noConversion"/>
  </si>
  <si>
    <t xml:space="preserve"> : 금일 본사CD미팅 소셜 스페이스(4F)에서 미팅진행후 2F에서 식사 하셨습니다.</t>
    <phoneticPr fontId="5" type="noConversion"/>
  </si>
  <si>
    <t xml:space="preserve"> : 가을 신메뉴 테이스팅 시연 진행하였습니다.</t>
    <phoneticPr fontId="5" type="noConversion"/>
  </si>
  <si>
    <t>: 9/29 서양오프라벨 BBQ 셋팅준비 완료하였습니다.</t>
    <phoneticPr fontId="5" type="noConversion"/>
  </si>
  <si>
    <t>2016. 09.29</t>
    <phoneticPr fontId="5" type="noConversion"/>
  </si>
  <si>
    <t>서양오프라벨</t>
    <phoneticPr fontId="5" type="noConversion"/>
  </si>
  <si>
    <t>조경원님</t>
    <phoneticPr fontId="5" type="noConversion"/>
  </si>
  <si>
    <t>이강원님</t>
    <phoneticPr fontId="5" type="noConversion"/>
  </si>
  <si>
    <t>BBQ 진행</t>
    <phoneticPr fontId="5" type="noConversion"/>
  </si>
  <si>
    <t xml:space="preserve"> : 금일 디너에 서양오프라벨 30인 BBQ진행하였습니다.</t>
    <phoneticPr fontId="5" type="noConversion"/>
  </si>
  <si>
    <t xml:space="preserve"> : 생맥주를 포함한 주류및 와인위주로 식사하였고 만족해 하셨습니다.</t>
    <phoneticPr fontId="5" type="noConversion"/>
  </si>
  <si>
    <t>2016. 09.30</t>
    <phoneticPr fontId="5" type="noConversion"/>
  </si>
  <si>
    <t>벤츠코리아</t>
    <phoneticPr fontId="5" type="noConversion"/>
  </si>
  <si>
    <t>코보타상</t>
    <phoneticPr fontId="5" type="noConversion"/>
  </si>
  <si>
    <t>유미진님</t>
    <phoneticPr fontId="5" type="noConversion"/>
  </si>
  <si>
    <t>한예선님</t>
    <phoneticPr fontId="5" type="noConversion"/>
  </si>
  <si>
    <t>베이크하우스</t>
    <phoneticPr fontId="5" type="noConversion"/>
  </si>
  <si>
    <t>에스플러스</t>
    <phoneticPr fontId="5" type="noConversion"/>
  </si>
  <si>
    <t xml:space="preserve"> : 금일 벤츠코리아 10인 비즈니스 미팅 및 식사 이용하셨습니다.</t>
    <phoneticPr fontId="5" type="noConversion"/>
  </si>
  <si>
    <t xml:space="preserve"> : 단품위주의 식사를 주류와 함께 진행하셨고 매우 만족해 하셨습니다.</t>
    <phoneticPr fontId="5" type="noConversion"/>
  </si>
  <si>
    <t xml:space="preserve"> : 금일 디너영업엔 일본인 고객분들이 단체이용하셨습니다.</t>
    <phoneticPr fontId="5" type="noConversion"/>
  </si>
  <si>
    <t xml:space="preserve"> : 동부산 자재정리 및 테이블 5F 배치 하였습니다.</t>
    <phoneticPr fontId="5" type="noConversion"/>
  </si>
</sst>
</file>

<file path=xl/styles.xml><?xml version="1.0" encoding="utf-8"?>
<styleSheet xmlns="http://schemas.openxmlformats.org/spreadsheetml/2006/main">
  <numFmts count="4">
    <numFmt numFmtId="42" formatCode="_-&quot;₩&quot;* #,##0_-;\-&quot;₩&quot;* #,##0_-;_-&quot;₩&quot;* &quot;-&quot;_-;_-@_-"/>
    <numFmt numFmtId="176" formatCode="&quot;₩&quot;#,##0;[Red]&quot;₩&quot;#,##0"/>
    <numFmt numFmtId="177" formatCode="&quot;₩&quot;#,##0"/>
    <numFmt numFmtId="178" formatCode="&quot;₩&quot;#,##0_);[Red]\(&quot;₩&quot;#,##0\)"/>
  </numFmts>
  <fonts count="33">
    <font>
      <sz val="12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2"/>
      <color theme="1"/>
      <name val="맑은 고딕"/>
      <family val="2"/>
      <charset val="129"/>
      <scheme val="minor"/>
    </font>
    <font>
      <b/>
      <sz val="15"/>
      <color theme="1"/>
      <name val="나눔고딕OTF"/>
      <charset val="129"/>
    </font>
    <font>
      <sz val="8"/>
      <name val="맑은 고딕"/>
      <family val="2"/>
      <charset val="129"/>
      <scheme val="minor"/>
    </font>
    <font>
      <sz val="8"/>
      <name val="맑은 고딕"/>
      <family val="2"/>
      <scheme val="minor"/>
    </font>
    <font>
      <b/>
      <sz val="12"/>
      <color theme="1"/>
      <name val="나눔고딕OTF"/>
      <charset val="129"/>
    </font>
    <font>
      <b/>
      <sz val="12"/>
      <color theme="1"/>
      <name val="나눔고딕OTF"/>
      <family val="3"/>
      <charset val="129"/>
    </font>
    <font>
      <b/>
      <sz val="18"/>
      <color theme="1"/>
      <name val="나눔고딕OTF"/>
      <charset val="129"/>
    </font>
    <font>
      <b/>
      <sz val="11"/>
      <color theme="1"/>
      <name val="나눔고딕OTF"/>
      <charset val="129"/>
    </font>
    <font>
      <b/>
      <sz val="11"/>
      <color theme="1"/>
      <name val="나눔고딕OTF"/>
      <family val="3"/>
      <charset val="129"/>
    </font>
    <font>
      <b/>
      <sz val="14"/>
      <color theme="1"/>
      <name val="나눔고딕OTF"/>
      <charset val="129"/>
    </font>
    <font>
      <b/>
      <sz val="14"/>
      <color theme="1"/>
      <name val="나눔고딕OTF"/>
      <family val="3"/>
      <charset val="129"/>
    </font>
    <font>
      <b/>
      <sz val="12"/>
      <color rgb="FF000000"/>
      <name val="나눔고딕OTF"/>
      <family val="3"/>
      <charset val="129"/>
    </font>
    <font>
      <b/>
      <sz val="12"/>
      <color theme="1"/>
      <name val="HY견고딕"/>
      <family val="1"/>
      <charset val="129"/>
    </font>
    <font>
      <b/>
      <sz val="10"/>
      <color theme="1"/>
      <name val="나눔고딕OTF"/>
      <charset val="129"/>
    </font>
    <font>
      <b/>
      <sz val="10"/>
      <color theme="1"/>
      <name val="나눔고딕OTF"/>
      <family val="3"/>
      <charset val="129"/>
    </font>
    <font>
      <sz val="12"/>
      <color theme="1"/>
      <name val="나눔고딕OTF"/>
      <family val="3"/>
      <charset val="129"/>
    </font>
    <font>
      <sz val="10"/>
      <color theme="1"/>
      <name val="나눔고딕OTF"/>
      <family val="3"/>
      <charset val="129"/>
    </font>
    <font>
      <sz val="9"/>
      <name val="나눔고딕OTF"/>
      <family val="3"/>
      <charset val="129"/>
    </font>
    <font>
      <sz val="10"/>
      <name val="나눔고딕OTF"/>
      <family val="3"/>
      <charset val="129"/>
    </font>
    <font>
      <b/>
      <sz val="9"/>
      <color theme="1"/>
      <name val="나눔고딕OTF"/>
      <family val="3"/>
      <charset val="129"/>
    </font>
    <font>
      <b/>
      <sz val="12"/>
      <color rgb="FF000000"/>
      <name val="나눔고딕OTF"/>
      <charset val="129"/>
    </font>
    <font>
      <b/>
      <sz val="10"/>
      <color rgb="FF000000"/>
      <name val="나눔고딕OTF"/>
      <family val="3"/>
      <charset val="129"/>
    </font>
    <font>
      <sz val="12"/>
      <color rgb="FF000000"/>
      <name val="나눔고딕OTF"/>
      <family val="3"/>
      <charset val="129"/>
    </font>
    <font>
      <sz val="11"/>
      <color rgb="FF000000"/>
      <name val="나눔고딕OTF"/>
      <family val="3"/>
      <charset val="129"/>
    </font>
    <font>
      <b/>
      <sz val="12"/>
      <color theme="1"/>
      <name val="맑은 고딕"/>
      <family val="2"/>
      <charset val="129"/>
      <scheme val="minor"/>
    </font>
    <font>
      <sz val="11"/>
      <color theme="1"/>
      <name val="나눔고딕OTF"/>
      <family val="3"/>
      <charset val="129"/>
    </font>
    <font>
      <sz val="11"/>
      <name val="나눔고딕OTF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11"/>
      <name val="나눔고딕OTF"/>
      <family val="3"/>
      <charset val="129"/>
    </font>
    <font>
      <b/>
      <sz val="10"/>
      <name val="나눔고딕OTF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auto="1"/>
      </bottom>
      <diagonal/>
    </border>
    <border>
      <left/>
      <right/>
      <top style="hair">
        <color indexed="64"/>
      </top>
      <bottom style="thin">
        <color auto="1"/>
      </bottom>
      <diagonal/>
    </border>
    <border>
      <left/>
      <right style="thin">
        <color auto="1"/>
      </right>
      <top style="hair">
        <color indexed="64"/>
      </top>
      <bottom style="thin">
        <color auto="1"/>
      </bottom>
      <diagonal/>
    </border>
    <border>
      <left/>
      <right/>
      <top style="hair">
        <color indexed="64"/>
      </top>
      <bottom/>
      <diagonal/>
    </border>
    <border>
      <left style="thin">
        <color auto="1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auto="1"/>
      </top>
      <bottom/>
      <diagonal/>
    </border>
    <border>
      <left style="hair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auto="1"/>
      </right>
      <top style="hair">
        <color indexed="64"/>
      </top>
      <bottom/>
      <diagonal/>
    </border>
    <border>
      <left style="thin">
        <color auto="1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auto="1"/>
      </right>
      <top/>
      <bottom style="hair">
        <color indexed="64"/>
      </bottom>
      <diagonal/>
    </border>
    <border>
      <left style="thin">
        <color auto="1"/>
      </left>
      <right/>
      <top style="hair">
        <color indexed="64"/>
      </top>
      <bottom/>
      <diagonal/>
    </border>
    <border>
      <left/>
      <right style="thin">
        <color auto="1"/>
      </right>
      <top style="hair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indexed="64"/>
      </right>
      <top style="double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auto="1"/>
      </top>
      <bottom/>
      <diagonal/>
    </border>
    <border>
      <left style="hair">
        <color indexed="64"/>
      </left>
      <right style="hair">
        <color indexed="64"/>
      </right>
      <top style="double">
        <color auto="1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auto="1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</borders>
  <cellStyleXfs count="4">
    <xf numFmtId="0" fontId="0" fillId="0" borderId="0"/>
    <xf numFmtId="42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264">
    <xf numFmtId="0" fontId="0" fillId="0" borderId="0" xfId="0"/>
    <xf numFmtId="0" fontId="0" fillId="0" borderId="0" xfId="0" applyBorder="1"/>
    <xf numFmtId="0" fontId="0" fillId="0" borderId="4" xfId="0" applyBorder="1"/>
    <xf numFmtId="0" fontId="7" fillId="2" borderId="5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177" fontId="11" fillId="4" borderId="14" xfId="0" applyNumberFormat="1" applyFont="1" applyFill="1" applyBorder="1" applyAlignment="1">
      <alignment horizontal="center" vertical="center"/>
    </xf>
    <xf numFmtId="9" fontId="11" fillId="4" borderId="15" xfId="2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4" xfId="0" applyNumberFormat="1" applyFont="1" applyBorder="1" applyAlignment="1">
      <alignment horizontal="center"/>
    </xf>
    <xf numFmtId="9" fontId="7" fillId="0" borderId="34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9" fontId="7" fillId="0" borderId="18" xfId="0" applyNumberFormat="1" applyFont="1" applyBorder="1" applyAlignment="1">
      <alignment horizontal="center"/>
    </xf>
    <xf numFmtId="0" fontId="7" fillId="2" borderId="19" xfId="0" applyFont="1" applyFill="1" applyBorder="1"/>
    <xf numFmtId="20" fontId="7" fillId="0" borderId="14" xfId="0" applyNumberFormat="1" applyFont="1" applyBorder="1" applyAlignment="1">
      <alignment horizontal="center"/>
    </xf>
    <xf numFmtId="20" fontId="7" fillId="0" borderId="17" xfId="0" applyNumberFormat="1" applyFont="1" applyBorder="1" applyAlignment="1">
      <alignment horizontal="center"/>
    </xf>
    <xf numFmtId="20" fontId="7" fillId="0" borderId="36" xfId="0" applyNumberFormat="1" applyFont="1" applyBorder="1" applyAlignment="1">
      <alignment horizontal="center"/>
    </xf>
    <xf numFmtId="20" fontId="7" fillId="0" borderId="37" xfId="0" applyNumberFormat="1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20" fontId="7" fillId="0" borderId="27" xfId="0" applyNumberFormat="1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16" fillId="2" borderId="14" xfId="0" applyFont="1" applyFill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7" fillId="2" borderId="14" xfId="0" applyFont="1" applyFill="1" applyBorder="1" applyAlignment="1">
      <alignment horizontal="center"/>
    </xf>
    <xf numFmtId="0" fontId="24" fillId="2" borderId="14" xfId="0" applyFont="1" applyFill="1" applyBorder="1" applyAlignment="1">
      <alignment horizontal="center" vertical="center"/>
    </xf>
    <xf numFmtId="0" fontId="24" fillId="2" borderId="34" xfId="0" applyFont="1" applyFill="1" applyBorder="1" applyAlignment="1">
      <alignment horizontal="center" vertical="center"/>
    </xf>
    <xf numFmtId="178" fontId="25" fillId="0" borderId="14" xfId="1" applyNumberFormat="1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178" fontId="26" fillId="0" borderId="14" xfId="0" applyNumberFormat="1" applyFont="1" applyBorder="1" applyAlignment="1">
      <alignment horizontal="center"/>
    </xf>
    <xf numFmtId="0" fontId="26" fillId="0" borderId="34" xfId="0" applyFont="1" applyBorder="1" applyAlignment="1">
      <alignment horizontal="center"/>
    </xf>
    <xf numFmtId="178" fontId="25" fillId="0" borderId="14" xfId="0" applyNumberFormat="1" applyFont="1" applyBorder="1" applyAlignment="1">
      <alignment horizontal="center"/>
    </xf>
    <xf numFmtId="178" fontId="25" fillId="0" borderId="14" xfId="0" applyNumberFormat="1" applyFont="1" applyBorder="1" applyAlignment="1">
      <alignment horizontal="center" vertical="center"/>
    </xf>
    <xf numFmtId="0" fontId="25" fillId="0" borderId="34" xfId="0" applyFont="1" applyBorder="1" applyAlignment="1">
      <alignment horizontal="center"/>
    </xf>
    <xf numFmtId="0" fontId="14" fillId="0" borderId="27" xfId="0" applyFont="1" applyBorder="1" applyAlignment="1"/>
    <xf numFmtId="178" fontId="25" fillId="0" borderId="27" xfId="0" applyNumberFormat="1" applyFont="1" applyBorder="1" applyAlignment="1">
      <alignment horizontal="center" vertical="center"/>
    </xf>
    <xf numFmtId="0" fontId="25" fillId="0" borderId="39" xfId="0" applyFont="1" applyBorder="1" applyAlignment="1">
      <alignment horizontal="center"/>
    </xf>
    <xf numFmtId="0" fontId="0" fillId="0" borderId="54" xfId="0" applyBorder="1"/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77" fontId="11" fillId="4" borderId="14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2" borderId="12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177" fontId="11" fillId="4" borderId="14" xfId="0" applyNumberFormat="1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77" fontId="11" fillId="4" borderId="14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2" borderId="12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7" fillId="0" borderId="14" xfId="0" quotePrefix="1" applyNumberFormat="1" applyFont="1" applyBorder="1" applyAlignment="1">
      <alignment horizontal="center"/>
    </xf>
    <xf numFmtId="0" fontId="1" fillId="0" borderId="0" xfId="0" applyFont="1" applyBorder="1"/>
    <xf numFmtId="0" fontId="1" fillId="0" borderId="0" xfId="0" applyFont="1" applyBorder="1" applyAlignment="1">
      <alignment vertical="center"/>
    </xf>
    <xf numFmtId="0" fontId="30" fillId="0" borderId="0" xfId="0" applyFont="1" applyBorder="1"/>
    <xf numFmtId="0" fontId="7" fillId="2" borderId="13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177" fontId="11" fillId="4" borderId="14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177" fontId="11" fillId="4" borderId="14" xfId="0" applyNumberFormat="1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2" borderId="12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/>
    </xf>
    <xf numFmtId="20" fontId="30" fillId="0" borderId="15" xfId="0" applyNumberFormat="1" applyFont="1" applyBorder="1" applyAlignment="1">
      <alignment horizontal="left"/>
    </xf>
    <xf numFmtId="0" fontId="30" fillId="0" borderId="38" xfId="0" applyFont="1" applyBorder="1" applyAlignment="1">
      <alignment horizontal="left"/>
    </xf>
    <xf numFmtId="0" fontId="7" fillId="2" borderId="13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177" fontId="11" fillId="4" borderId="14" xfId="0" applyNumberFormat="1" applyFont="1" applyFill="1" applyBorder="1" applyAlignment="1">
      <alignment horizontal="center" vertical="center"/>
    </xf>
    <xf numFmtId="20" fontId="30" fillId="0" borderId="15" xfId="0" applyNumberFormat="1" applyFont="1" applyBorder="1" applyAlignment="1">
      <alignment horizontal="left"/>
    </xf>
    <xf numFmtId="0" fontId="30" fillId="0" borderId="38" xfId="0" applyFont="1" applyBorder="1" applyAlignment="1">
      <alignment horizontal="left"/>
    </xf>
    <xf numFmtId="0" fontId="27" fillId="0" borderId="26" xfId="0" applyFont="1" applyBorder="1" applyAlignment="1">
      <alignment horizontal="center"/>
    </xf>
    <xf numFmtId="0" fontId="27" fillId="0" borderId="27" xfId="0" applyFont="1" applyBorder="1" applyAlignment="1">
      <alignment horizontal="center"/>
    </xf>
    <xf numFmtId="0" fontId="27" fillId="0" borderId="39" xfId="0" applyFont="1" applyBorder="1" applyAlignment="1">
      <alignment horizontal="center"/>
    </xf>
    <xf numFmtId="0" fontId="7" fillId="0" borderId="27" xfId="0" applyFont="1" applyBorder="1" applyAlignment="1">
      <alignment horizontal="left"/>
    </xf>
    <xf numFmtId="0" fontId="22" fillId="0" borderId="27" xfId="0" applyFont="1" applyBorder="1" applyAlignment="1">
      <alignment horizontal="left"/>
    </xf>
    <xf numFmtId="0" fontId="22" fillId="0" borderId="39" xfId="0" applyFont="1" applyBorder="1" applyAlignment="1">
      <alignment horizontal="left"/>
    </xf>
    <xf numFmtId="0" fontId="23" fillId="5" borderId="46" xfId="0" applyFont="1" applyFill="1" applyBorder="1" applyAlignment="1">
      <alignment horizontal="center" vertical="center"/>
    </xf>
    <xf numFmtId="0" fontId="23" fillId="5" borderId="47" xfId="0" applyFont="1" applyFill="1" applyBorder="1" applyAlignment="1">
      <alignment horizontal="center" vertical="center"/>
    </xf>
    <xf numFmtId="0" fontId="23" fillId="5" borderId="48" xfId="0" applyFont="1" applyFill="1" applyBorder="1" applyAlignment="1">
      <alignment horizontal="center" vertical="center"/>
    </xf>
    <xf numFmtId="0" fontId="23" fillId="2" borderId="49" xfId="0" applyFont="1" applyFill="1" applyBorder="1" applyAlignment="1">
      <alignment horizontal="center" vertical="center"/>
    </xf>
    <xf numFmtId="0" fontId="23" fillId="2" borderId="50" xfId="0" applyFont="1" applyFill="1" applyBorder="1" applyAlignment="1">
      <alignment horizontal="center" vertical="center"/>
    </xf>
    <xf numFmtId="0" fontId="23" fillId="2" borderId="51" xfId="0" applyFont="1" applyFill="1" applyBorder="1" applyAlignment="1">
      <alignment horizontal="center" vertical="center"/>
    </xf>
    <xf numFmtId="178" fontId="23" fillId="2" borderId="52" xfId="1" applyNumberFormat="1" applyFont="1" applyFill="1" applyBorder="1" applyAlignment="1">
      <alignment horizontal="center" vertical="center"/>
    </xf>
    <xf numFmtId="178" fontId="23" fillId="2" borderId="53" xfId="1" applyNumberFormat="1" applyFont="1" applyFill="1" applyBorder="1" applyAlignment="1">
      <alignment horizontal="center" vertical="center"/>
    </xf>
    <xf numFmtId="0" fontId="23" fillId="2" borderId="13" xfId="0" applyFont="1" applyFill="1" applyBorder="1" applyAlignment="1">
      <alignment horizontal="center" vertical="center"/>
    </xf>
    <xf numFmtId="0" fontId="23" fillId="2" borderId="26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left"/>
    </xf>
    <xf numFmtId="0" fontId="22" fillId="0" borderId="14" xfId="0" applyFont="1" applyBorder="1" applyAlignment="1">
      <alignment horizontal="left"/>
    </xf>
    <xf numFmtId="0" fontId="22" fillId="0" borderId="34" xfId="0" applyFont="1" applyBorder="1" applyAlignment="1">
      <alignment horizontal="left"/>
    </xf>
    <xf numFmtId="0" fontId="23" fillId="5" borderId="19" xfId="0" applyFont="1" applyFill="1" applyBorder="1" applyAlignment="1">
      <alignment horizontal="center" vertical="center"/>
    </xf>
    <xf numFmtId="0" fontId="23" fillId="5" borderId="20" xfId="0" applyFont="1" applyFill="1" applyBorder="1" applyAlignment="1">
      <alignment horizontal="center" vertical="center"/>
    </xf>
    <xf numFmtId="0" fontId="23" fillId="5" borderId="21" xfId="0" applyFont="1" applyFill="1" applyBorder="1" applyAlignment="1">
      <alignment horizontal="center" vertical="center"/>
    </xf>
    <xf numFmtId="20" fontId="21" fillId="0" borderId="14" xfId="0" applyNumberFormat="1" applyFont="1" applyBorder="1" applyAlignment="1">
      <alignment horizontal="left" vertical="center" wrapText="1"/>
    </xf>
    <xf numFmtId="20" fontId="21" fillId="0" borderId="34" xfId="0" applyNumberFormat="1" applyFont="1" applyBorder="1" applyAlignment="1">
      <alignment horizontal="left" vertical="center" wrapText="1"/>
    </xf>
    <xf numFmtId="0" fontId="17" fillId="0" borderId="14" xfId="0" applyFont="1" applyBorder="1" applyAlignment="1">
      <alignment horizontal="left"/>
    </xf>
    <xf numFmtId="20" fontId="21" fillId="0" borderId="17" xfId="0" applyNumberFormat="1" applyFont="1" applyBorder="1" applyAlignment="1">
      <alignment horizontal="left" vertical="center" wrapText="1"/>
    </xf>
    <xf numFmtId="20" fontId="21" fillId="0" borderId="18" xfId="0" applyNumberFormat="1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/>
    </xf>
    <xf numFmtId="0" fontId="7" fillId="5" borderId="31" xfId="0" applyFont="1" applyFill="1" applyBorder="1" applyAlignment="1">
      <alignment horizontal="center" vertical="center"/>
    </xf>
    <xf numFmtId="0" fontId="7" fillId="5" borderId="32" xfId="0" applyFont="1" applyFill="1" applyBorder="1" applyAlignment="1">
      <alignment horizontal="center" vertical="center"/>
    </xf>
    <xf numFmtId="0" fontId="7" fillId="5" borderId="33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7" fillId="0" borderId="20" xfId="0" applyFont="1" applyBorder="1" applyAlignment="1">
      <alignment horizontal="left"/>
    </xf>
    <xf numFmtId="0" fontId="7" fillId="2" borderId="2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7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left"/>
    </xf>
    <xf numFmtId="0" fontId="7" fillId="2" borderId="16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20" fontId="7" fillId="0" borderId="20" xfId="0" applyNumberFormat="1" applyFont="1" applyBorder="1" applyAlignment="1">
      <alignment horizontal="left" wrapText="1"/>
    </xf>
    <xf numFmtId="20" fontId="7" fillId="0" borderId="21" xfId="0" applyNumberFormat="1" applyFont="1" applyBorder="1" applyAlignment="1">
      <alignment horizontal="left" wrapText="1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20" fontId="19" fillId="0" borderId="14" xfId="0" applyNumberFormat="1" applyFont="1" applyBorder="1" applyAlignment="1">
      <alignment horizontal="left" vertical="center" wrapText="1"/>
    </xf>
    <xf numFmtId="20" fontId="19" fillId="0" borderId="34" xfId="0" applyNumberFormat="1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/>
    </xf>
    <xf numFmtId="0" fontId="7" fillId="0" borderId="25" xfId="0" applyFont="1" applyBorder="1" applyAlignment="1">
      <alignment horizontal="left"/>
    </xf>
    <xf numFmtId="20" fontId="19" fillId="0" borderId="15" xfId="0" applyNumberFormat="1" applyFont="1" applyBorder="1" applyAlignment="1">
      <alignment horizontal="left" vertical="center" wrapText="1"/>
    </xf>
    <xf numFmtId="20" fontId="19" fillId="0" borderId="45" xfId="0" applyNumberFormat="1" applyFont="1" applyBorder="1" applyAlignment="1">
      <alignment horizontal="left" vertical="center" wrapText="1"/>
    </xf>
    <xf numFmtId="0" fontId="16" fillId="0" borderId="14" xfId="0" applyFont="1" applyBorder="1" applyAlignment="1">
      <alignment horizontal="left"/>
    </xf>
    <xf numFmtId="20" fontId="20" fillId="0" borderId="14" xfId="0" applyNumberFormat="1" applyFont="1" applyBorder="1" applyAlignment="1">
      <alignment horizontal="left" vertical="center" wrapText="1"/>
    </xf>
    <xf numFmtId="20" fontId="20" fillId="0" borderId="34" xfId="0" applyNumberFormat="1" applyFont="1" applyBorder="1" applyAlignment="1">
      <alignment horizontal="left" vertical="center" wrapText="1"/>
    </xf>
    <xf numFmtId="0" fontId="19" fillId="0" borderId="14" xfId="0" applyFont="1" applyBorder="1" applyAlignment="1">
      <alignment horizontal="left"/>
    </xf>
    <xf numFmtId="0" fontId="17" fillId="2" borderId="14" xfId="0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/>
    </xf>
    <xf numFmtId="0" fontId="7" fillId="5" borderId="40" xfId="0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7" fillId="5" borderId="42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/>
    </xf>
    <xf numFmtId="0" fontId="17" fillId="2" borderId="20" xfId="0" applyFont="1" applyFill="1" applyBorder="1" applyAlignment="1">
      <alignment horizontal="center" vertical="center"/>
    </xf>
    <xf numFmtId="0" fontId="18" fillId="0" borderId="20" xfId="0" applyFont="1" applyBorder="1" applyAlignment="1">
      <alignment horizontal="center"/>
    </xf>
    <xf numFmtId="0" fontId="15" fillId="2" borderId="2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/>
    </xf>
    <xf numFmtId="0" fontId="15" fillId="2" borderId="39" xfId="0" applyFont="1" applyFill="1" applyBorder="1" applyAlignment="1">
      <alignment horizontal="center"/>
    </xf>
    <xf numFmtId="0" fontId="7" fillId="2" borderId="35" xfId="0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38" xfId="0" applyFont="1" applyBorder="1" applyAlignment="1">
      <alignment horizontal="center"/>
    </xf>
    <xf numFmtId="0" fontId="7" fillId="0" borderId="20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34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8" fillId="2" borderId="19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176" fontId="7" fillId="0" borderId="14" xfId="0" applyNumberFormat="1" applyFont="1" applyBorder="1" applyAlignment="1">
      <alignment horizontal="center"/>
    </xf>
    <xf numFmtId="176" fontId="7" fillId="0" borderId="15" xfId="0" applyNumberFormat="1" applyFont="1" applyBorder="1" applyAlignment="1">
      <alignment horizont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17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42" fontId="9" fillId="0" borderId="18" xfId="1" applyFont="1" applyBorder="1" applyAlignment="1">
      <alignment horizontal="center" vertical="center" wrapText="1"/>
    </xf>
    <xf numFmtId="42" fontId="9" fillId="0" borderId="21" xfId="1" applyFont="1" applyBorder="1" applyAlignment="1">
      <alignment horizontal="center" vertical="center" wrapText="1"/>
    </xf>
    <xf numFmtId="177" fontId="7" fillId="0" borderId="14" xfId="0" applyNumberFormat="1" applyFont="1" applyBorder="1" applyAlignment="1">
      <alignment horizontal="center"/>
    </xf>
    <xf numFmtId="177" fontId="7" fillId="0" borderId="15" xfId="0" applyNumberFormat="1" applyFont="1" applyBorder="1" applyAlignment="1">
      <alignment horizontal="center"/>
    </xf>
    <xf numFmtId="177" fontId="11" fillId="4" borderId="14" xfId="0" applyNumberFormat="1" applyFont="1" applyFill="1" applyBorder="1" applyAlignment="1">
      <alignment horizontal="center" vertical="center"/>
    </xf>
    <xf numFmtId="177" fontId="11" fillId="4" borderId="15" xfId="0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center" vertical="center" wrapText="1"/>
    </xf>
    <xf numFmtId="0" fontId="13" fillId="2" borderId="29" xfId="0" applyFont="1" applyFill="1" applyBorder="1" applyAlignment="1">
      <alignment horizontal="center" vertical="center" wrapText="1"/>
    </xf>
    <xf numFmtId="0" fontId="13" fillId="0" borderId="23" xfId="0" applyNumberFormat="1" applyFont="1" applyBorder="1" applyAlignment="1">
      <alignment horizontal="center" vertical="center" wrapText="1"/>
    </xf>
    <xf numFmtId="0" fontId="13" fillId="0" borderId="25" xfId="0" applyNumberFormat="1" applyFont="1" applyBorder="1" applyAlignment="1">
      <alignment horizontal="center" vertical="center" wrapText="1"/>
    </xf>
    <xf numFmtId="0" fontId="13" fillId="0" borderId="30" xfId="0" applyNumberFormat="1" applyFont="1" applyBorder="1" applyAlignment="1">
      <alignment horizontal="center" vertical="center" wrapText="1"/>
    </xf>
    <xf numFmtId="177" fontId="11" fillId="0" borderId="27" xfId="0" applyNumberFormat="1" applyFont="1" applyBorder="1" applyAlignment="1">
      <alignment horizontal="center" vertical="center"/>
    </xf>
    <xf numFmtId="177" fontId="11" fillId="0" borderId="1" xfId="0" applyNumberFormat="1" applyFont="1" applyBorder="1" applyAlignment="1">
      <alignment horizontal="center" vertical="center"/>
    </xf>
    <xf numFmtId="0" fontId="7" fillId="0" borderId="20" xfId="0" quotePrefix="1" applyFont="1" applyBorder="1" applyAlignment="1">
      <alignment horizontal="left"/>
    </xf>
    <xf numFmtId="20" fontId="19" fillId="0" borderId="14" xfId="0" quotePrefix="1" applyNumberFormat="1" applyFont="1" applyBorder="1" applyAlignment="1">
      <alignment horizontal="left" vertical="center" wrapText="1"/>
    </xf>
    <xf numFmtId="20" fontId="19" fillId="0" borderId="15" xfId="0" quotePrefix="1" applyNumberFormat="1" applyFont="1" applyBorder="1" applyAlignment="1">
      <alignment horizontal="left" vertical="center" wrapText="1"/>
    </xf>
    <xf numFmtId="0" fontId="13" fillId="6" borderId="23" xfId="0" applyNumberFormat="1" applyFont="1" applyFill="1" applyBorder="1" applyAlignment="1">
      <alignment horizontal="center" vertical="center" wrapText="1"/>
    </xf>
    <xf numFmtId="0" fontId="13" fillId="6" borderId="25" xfId="0" applyNumberFormat="1" applyFont="1" applyFill="1" applyBorder="1" applyAlignment="1">
      <alignment horizontal="center" vertical="center" wrapText="1"/>
    </xf>
    <xf numFmtId="0" fontId="13" fillId="6" borderId="30" xfId="0" applyNumberFormat="1" applyFont="1" applyFill="1" applyBorder="1" applyAlignment="1">
      <alignment horizontal="center" vertical="center" wrapText="1"/>
    </xf>
    <xf numFmtId="20" fontId="28" fillId="0" borderId="15" xfId="0" applyNumberFormat="1" applyFont="1" applyBorder="1" applyAlignment="1">
      <alignment horizontal="left" vertical="center" wrapText="1"/>
    </xf>
    <xf numFmtId="20" fontId="28" fillId="0" borderId="45" xfId="0" applyNumberFormat="1" applyFont="1" applyBorder="1" applyAlignment="1">
      <alignment horizontal="left" vertical="center" wrapText="1"/>
    </xf>
    <xf numFmtId="20" fontId="29" fillId="0" borderId="14" xfId="0" applyNumberFormat="1" applyFont="1" applyBorder="1" applyAlignment="1">
      <alignment horizontal="left" vertical="center" wrapText="1"/>
    </xf>
    <xf numFmtId="20" fontId="29" fillId="0" borderId="34" xfId="0" applyNumberFormat="1" applyFont="1" applyBorder="1" applyAlignment="1">
      <alignment horizontal="left" vertical="center" wrapText="1"/>
    </xf>
    <xf numFmtId="20" fontId="11" fillId="0" borderId="15" xfId="0" applyNumberFormat="1" applyFont="1" applyBorder="1" applyAlignment="1">
      <alignment horizontal="left" vertical="center" wrapText="1"/>
    </xf>
    <xf numFmtId="20" fontId="11" fillId="0" borderId="45" xfId="0" applyNumberFormat="1" applyFont="1" applyBorder="1" applyAlignment="1">
      <alignment horizontal="left" vertical="center" wrapText="1"/>
    </xf>
    <xf numFmtId="20" fontId="17" fillId="0" borderId="14" xfId="0" applyNumberFormat="1" applyFont="1" applyBorder="1" applyAlignment="1">
      <alignment horizontal="left" vertical="center" wrapText="1"/>
    </xf>
    <xf numFmtId="20" fontId="17" fillId="0" borderId="34" xfId="0" applyNumberFormat="1" applyFont="1" applyBorder="1" applyAlignment="1">
      <alignment horizontal="left" vertical="center" wrapText="1"/>
    </xf>
    <xf numFmtId="20" fontId="30" fillId="0" borderId="15" xfId="0" applyNumberFormat="1" applyFont="1" applyBorder="1" applyAlignment="1">
      <alignment horizontal="left"/>
    </xf>
    <xf numFmtId="0" fontId="30" fillId="0" borderId="38" xfId="0" applyFont="1" applyBorder="1" applyAlignment="1">
      <alignment horizontal="left"/>
    </xf>
    <xf numFmtId="0" fontId="30" fillId="0" borderId="15" xfId="0" applyFont="1" applyBorder="1" applyAlignment="1">
      <alignment horizontal="center"/>
    </xf>
    <xf numFmtId="0" fontId="30" fillId="0" borderId="38" xfId="0" applyFont="1" applyBorder="1" applyAlignment="1">
      <alignment horizontal="center"/>
    </xf>
    <xf numFmtId="20" fontId="32" fillId="0" borderId="17" xfId="0" applyNumberFormat="1" applyFont="1" applyBorder="1" applyAlignment="1">
      <alignment horizontal="left" vertical="center" wrapText="1"/>
    </xf>
    <xf numFmtId="20" fontId="32" fillId="0" borderId="18" xfId="0" applyNumberFormat="1" applyFont="1" applyBorder="1" applyAlignment="1">
      <alignment horizontal="left" vertical="center" wrapText="1"/>
    </xf>
    <xf numFmtId="20" fontId="31" fillId="0" borderId="14" xfId="0" applyNumberFormat="1" applyFont="1" applyBorder="1" applyAlignment="1">
      <alignment horizontal="left" vertical="center" wrapText="1"/>
    </xf>
    <xf numFmtId="20" fontId="31" fillId="0" borderId="34" xfId="0" applyNumberFormat="1" applyFont="1" applyBorder="1" applyAlignment="1">
      <alignment horizontal="left" vertical="center" wrapText="1"/>
    </xf>
  </cellXfs>
  <cellStyles count="4">
    <cellStyle name="백분율" xfId="2" builtinId="5"/>
    <cellStyle name="통화 [0]" xfId="1" builtinId="7"/>
    <cellStyle name="표준" xfId="0" builtinId="0"/>
    <cellStyle name="표준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9526</xdr:colOff>
      <xdr:row>26</xdr:row>
      <xdr:rowOff>152400</xdr:rowOff>
    </xdr:from>
    <xdr:to>
      <xdr:col>8</xdr:col>
      <xdr:colOff>438150</xdr:colOff>
      <xdr:row>41</xdr:row>
      <xdr:rowOff>25424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1" y="7019925"/>
          <a:ext cx="2409824" cy="32258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47625</xdr:colOff>
      <xdr:row>41</xdr:row>
      <xdr:rowOff>9525</xdr:rowOff>
    </xdr:from>
    <xdr:to>
      <xdr:col>11</xdr:col>
      <xdr:colOff>28575</xdr:colOff>
      <xdr:row>57</xdr:row>
      <xdr:rowOff>204833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611100" y="10229850"/>
          <a:ext cx="4933950" cy="37481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438150</xdr:colOff>
      <xdr:row>26</xdr:row>
      <xdr:rowOff>95251</xdr:rowOff>
    </xdr:from>
    <xdr:to>
      <xdr:col>11</xdr:col>
      <xdr:colOff>752475</xdr:colOff>
      <xdr:row>41</xdr:row>
      <xdr:rowOff>19883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82825" y="6962776"/>
          <a:ext cx="3286125" cy="32774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pageSetUpPr fitToPage="1"/>
  </sheetPr>
  <dimension ref="A1:I184"/>
  <sheetViews>
    <sheetView topLeftCell="A28"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56</v>
      </c>
      <c r="C2" s="215"/>
      <c r="D2" s="4" t="s">
        <v>2</v>
      </c>
      <c r="E2" s="216" t="s">
        <v>52</v>
      </c>
      <c r="F2" s="217"/>
    </row>
    <row r="3" spans="1:9" ht="24" customHeight="1">
      <c r="A3" s="183" t="s">
        <v>3</v>
      </c>
      <c r="B3" s="184"/>
      <c r="C3" s="218"/>
      <c r="D3" s="6" t="s">
        <v>4</v>
      </c>
      <c r="E3" s="7" t="s">
        <v>5</v>
      </c>
      <c r="F3" s="8" t="s">
        <v>6</v>
      </c>
    </row>
    <row r="4" spans="1:9" ht="21.75" customHeight="1">
      <c r="A4" s="9" t="s">
        <v>7</v>
      </c>
      <c r="B4" s="219">
        <v>162000</v>
      </c>
      <c r="C4" s="220"/>
      <c r="D4" s="221">
        <v>11</v>
      </c>
      <c r="E4" s="223">
        <v>21</v>
      </c>
      <c r="F4" s="225">
        <v>39887</v>
      </c>
    </row>
    <row r="5" spans="1:9" ht="23.1" customHeight="1">
      <c r="A5" s="9" t="s">
        <v>8</v>
      </c>
      <c r="B5" s="227">
        <f>B6-B4</f>
        <v>508700</v>
      </c>
      <c r="C5" s="228"/>
      <c r="D5" s="222"/>
      <c r="E5" s="224"/>
      <c r="F5" s="226"/>
    </row>
    <row r="6" spans="1:9">
      <c r="A6" s="10" t="s">
        <v>9</v>
      </c>
      <c r="B6" s="229">
        <v>670700</v>
      </c>
      <c r="C6" s="230"/>
      <c r="D6" s="231" t="s">
        <v>10</v>
      </c>
      <c r="E6" s="232"/>
      <c r="F6" s="237" t="s">
        <v>50</v>
      </c>
    </row>
    <row r="7" spans="1:9">
      <c r="A7" s="11" t="s">
        <v>11</v>
      </c>
      <c r="B7" s="12">
        <v>670700</v>
      </c>
      <c r="C7" s="13">
        <f>B7/B8</f>
        <v>1.1563793103448275E-2</v>
      </c>
      <c r="D7" s="233"/>
      <c r="E7" s="234"/>
      <c r="F7" s="238"/>
    </row>
    <row r="8" spans="1:9">
      <c r="A8" s="14" t="s">
        <v>12</v>
      </c>
      <c r="B8" s="240">
        <v>58000000</v>
      </c>
      <c r="C8" s="241"/>
      <c r="D8" s="235"/>
      <c r="E8" s="236"/>
      <c r="F8" s="239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15" t="s">
        <v>15</v>
      </c>
      <c r="C10" s="15" t="s">
        <v>16</v>
      </c>
      <c r="D10" s="209" t="s">
        <v>17</v>
      </c>
      <c r="E10" s="15" t="s">
        <v>15</v>
      </c>
      <c r="F10" s="16" t="s">
        <v>16</v>
      </c>
    </row>
    <row r="11" spans="1:9" ht="20.100000000000001" customHeight="1">
      <c r="A11" s="207"/>
      <c r="B11" s="52" t="s">
        <v>47</v>
      </c>
      <c r="C11" s="18">
        <v>4</v>
      </c>
      <c r="D11" s="137"/>
      <c r="E11" s="17" t="s">
        <v>48</v>
      </c>
      <c r="F11" s="19">
        <v>0.1</v>
      </c>
    </row>
    <row r="12" spans="1:9" ht="18" customHeight="1">
      <c r="A12" s="207"/>
      <c r="B12" s="52" t="s">
        <v>57</v>
      </c>
      <c r="C12" s="18">
        <v>3</v>
      </c>
      <c r="D12" s="137"/>
      <c r="E12" s="52" t="s">
        <v>53</v>
      </c>
      <c r="F12" s="19">
        <v>0.08</v>
      </c>
    </row>
    <row r="13" spans="1:9" ht="17.100000000000001" customHeight="1">
      <c r="A13" s="208"/>
      <c r="B13" s="52" t="s">
        <v>54</v>
      </c>
      <c r="C13" s="18">
        <v>3</v>
      </c>
      <c r="D13" s="210"/>
      <c r="E13" s="20" t="s">
        <v>49</v>
      </c>
      <c r="F13" s="21">
        <v>0.04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15" t="s">
        <v>19</v>
      </c>
      <c r="C15" s="15" t="s">
        <v>20</v>
      </c>
      <c r="D15" s="15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17"/>
      <c r="E16" s="199"/>
      <c r="F16" s="200"/>
    </row>
    <row r="17" spans="1:6">
      <c r="A17" s="155"/>
      <c r="B17" s="23"/>
      <c r="C17" s="17"/>
      <c r="D17" s="17"/>
      <c r="E17" s="199"/>
      <c r="F17" s="200"/>
    </row>
    <row r="18" spans="1:6">
      <c r="A18" s="155"/>
      <c r="B18" s="23"/>
      <c r="C18" s="23"/>
      <c r="D18" s="17"/>
      <c r="E18" s="199"/>
      <c r="F18" s="200"/>
    </row>
    <row r="19" spans="1:6">
      <c r="A19" s="155"/>
      <c r="B19" s="23"/>
      <c r="C19" s="17"/>
      <c r="D19" s="17"/>
      <c r="E19" s="199"/>
      <c r="F19" s="200"/>
    </row>
    <row r="20" spans="1:6">
      <c r="A20" s="155"/>
      <c r="B20" s="23"/>
      <c r="C20" s="17"/>
      <c r="D20" s="17"/>
      <c r="E20" s="199"/>
      <c r="F20" s="200"/>
    </row>
    <row r="21" spans="1:6">
      <c r="A21" s="155"/>
      <c r="B21" s="23"/>
      <c r="C21" s="17"/>
      <c r="D21" s="17"/>
      <c r="E21" s="199"/>
      <c r="F21" s="200"/>
    </row>
    <row r="22" spans="1:6" ht="18" thickBot="1">
      <c r="A22" s="162"/>
      <c r="B22" s="24"/>
      <c r="C22" s="20"/>
      <c r="D22" s="20"/>
      <c r="E22" s="194"/>
      <c r="F22" s="205"/>
    </row>
    <row r="23" spans="1:6" ht="18" thickTop="1">
      <c r="A23" s="193" t="s">
        <v>24</v>
      </c>
      <c r="B23" s="25">
        <v>0.25</v>
      </c>
      <c r="C23" s="26" t="s">
        <v>59</v>
      </c>
      <c r="D23" s="27">
        <v>2</v>
      </c>
      <c r="E23" s="194" t="s">
        <v>60</v>
      </c>
      <c r="F23" s="194"/>
    </row>
    <row r="24" spans="1:6">
      <c r="A24" s="155"/>
      <c r="B24" s="23">
        <v>0.29166666666666669</v>
      </c>
      <c r="C24" s="52" t="s">
        <v>61</v>
      </c>
      <c r="D24" s="17">
        <v>2</v>
      </c>
      <c r="E24" s="195"/>
      <c r="F24" s="196"/>
    </row>
    <row r="25" spans="1:6">
      <c r="A25" s="155"/>
      <c r="B25" s="23">
        <v>0.3125</v>
      </c>
      <c r="C25" s="52" t="s">
        <v>58</v>
      </c>
      <c r="D25" s="52" t="s">
        <v>62</v>
      </c>
      <c r="E25" s="195" t="s">
        <v>63</v>
      </c>
      <c r="F25" s="196"/>
    </row>
    <row r="26" spans="1:6">
      <c r="A26" s="155"/>
      <c r="B26" s="23"/>
      <c r="C26" s="17"/>
      <c r="D26" s="17"/>
      <c r="E26" s="197"/>
      <c r="F26" s="198"/>
    </row>
    <row r="27" spans="1:6">
      <c r="A27" s="155"/>
      <c r="B27" s="23"/>
      <c r="C27" s="23"/>
      <c r="D27" s="17"/>
      <c r="E27" s="199"/>
      <c r="F27" s="200"/>
    </row>
    <row r="28" spans="1:6">
      <c r="A28" s="155"/>
      <c r="B28" s="23"/>
      <c r="C28" s="17"/>
      <c r="D28" s="17"/>
      <c r="E28" s="197"/>
      <c r="F28" s="198"/>
    </row>
    <row r="29" spans="1:6">
      <c r="A29" s="155"/>
      <c r="B29" s="23"/>
      <c r="C29" s="23"/>
      <c r="D29" s="17"/>
      <c r="E29" s="199"/>
      <c r="F29" s="200"/>
    </row>
    <row r="30" spans="1:6">
      <c r="A30" s="155"/>
      <c r="B30" s="23"/>
      <c r="C30" s="17"/>
      <c r="D30" s="17"/>
      <c r="E30" s="199"/>
      <c r="F30" s="200"/>
    </row>
    <row r="31" spans="1:6">
      <c r="A31" s="155"/>
      <c r="B31" s="23"/>
      <c r="C31" s="17"/>
      <c r="D31" s="17"/>
      <c r="E31" s="199"/>
      <c r="F31" s="200"/>
    </row>
    <row r="32" spans="1:6">
      <c r="A32" s="155"/>
      <c r="B32" s="23"/>
      <c r="C32" s="17"/>
      <c r="D32" s="17"/>
      <c r="E32" s="199"/>
      <c r="F32" s="200"/>
    </row>
    <row r="33" spans="1:6">
      <c r="A33" s="155"/>
      <c r="B33" s="23"/>
      <c r="C33" s="17"/>
      <c r="D33" s="17"/>
      <c r="E33" s="199"/>
      <c r="F33" s="200"/>
    </row>
    <row r="34" spans="1:6">
      <c r="A34" s="155"/>
      <c r="B34" s="23"/>
      <c r="C34" s="17"/>
      <c r="D34" s="17"/>
      <c r="E34" s="199"/>
      <c r="F34" s="200"/>
    </row>
    <row r="35" spans="1:6">
      <c r="A35" s="156"/>
      <c r="B35" s="28"/>
      <c r="C35" s="29"/>
      <c r="D35" s="29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55</v>
      </c>
    </row>
    <row r="39" spans="1:6">
      <c r="A39" s="178" t="s">
        <v>29</v>
      </c>
      <c r="B39" s="178"/>
      <c r="C39" s="179"/>
      <c r="D39" s="179"/>
      <c r="E39" s="32" t="s">
        <v>29</v>
      </c>
      <c r="F39" s="56" t="s">
        <v>64</v>
      </c>
    </row>
    <row r="40" spans="1:6">
      <c r="A40" s="178" t="s">
        <v>30</v>
      </c>
      <c r="B40" s="178"/>
      <c r="C40" s="179"/>
      <c r="D40" s="179"/>
      <c r="E40" s="32" t="s">
        <v>31</v>
      </c>
      <c r="F40" s="56" t="s">
        <v>65</v>
      </c>
    </row>
    <row r="41" spans="1:6">
      <c r="A41" s="178"/>
      <c r="B41" s="178"/>
      <c r="C41" s="179"/>
      <c r="D41" s="179"/>
      <c r="E41" s="32" t="s">
        <v>32</v>
      </c>
      <c r="F41" s="56" t="s">
        <v>66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6" ht="27.75" customHeight="1">
      <c r="A44" s="155"/>
      <c r="B44" s="166"/>
      <c r="C44" s="167"/>
      <c r="D44" s="159"/>
      <c r="E44" s="168" t="s">
        <v>67</v>
      </c>
      <c r="F44" s="169"/>
    </row>
    <row r="45" spans="1:6">
      <c r="A45" s="155"/>
      <c r="B45" s="139"/>
      <c r="C45" s="139"/>
      <c r="D45" s="159"/>
      <c r="E45" s="168" t="s">
        <v>68</v>
      </c>
      <c r="F45" s="169"/>
    </row>
    <row r="46" spans="1:6" ht="18" customHeight="1">
      <c r="A46" s="155"/>
      <c r="B46" s="139"/>
      <c r="C46" s="139"/>
      <c r="D46" s="159"/>
      <c r="E46" s="1" t="s">
        <v>69</v>
      </c>
    </row>
    <row r="47" spans="1:6">
      <c r="A47" s="155"/>
      <c r="B47" s="170"/>
      <c r="C47" s="171"/>
      <c r="D47" s="159"/>
      <c r="E47" s="172"/>
      <c r="F47" s="173"/>
    </row>
    <row r="48" spans="1:6" ht="17.25" customHeight="1">
      <c r="A48" s="155"/>
      <c r="B48" s="174"/>
      <c r="C48" s="147"/>
      <c r="D48" s="159"/>
      <c r="E48" s="175"/>
      <c r="F48" s="176"/>
    </row>
    <row r="49" spans="1:6" ht="18" customHeight="1">
      <c r="A49" s="155"/>
      <c r="B49" s="177"/>
      <c r="C49" s="177"/>
      <c r="D49" s="159"/>
      <c r="E49" s="145"/>
      <c r="F49" s="146"/>
    </row>
    <row r="50" spans="1:6" ht="18" customHeight="1">
      <c r="A50" s="155"/>
      <c r="B50" s="147"/>
      <c r="C50" s="147"/>
      <c r="D50" s="159"/>
      <c r="E50" s="145" t="s">
        <v>70</v>
      </c>
      <c r="F50" s="146"/>
    </row>
    <row r="51" spans="1:6" ht="18" customHeight="1">
      <c r="A51" s="162"/>
      <c r="B51" s="147"/>
      <c r="C51" s="147"/>
      <c r="D51" s="163"/>
      <c r="E51" s="148" t="s">
        <v>71</v>
      </c>
      <c r="F51" s="149"/>
    </row>
    <row r="52" spans="1:6" ht="18" customHeight="1">
      <c r="A52" s="162"/>
      <c r="B52" s="147"/>
      <c r="C52" s="147"/>
      <c r="D52" s="163"/>
      <c r="E52" s="148" t="s">
        <v>72</v>
      </c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157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/>
      <c r="F64" s="38"/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>
    <pageSetUpPr fitToPage="1"/>
  </sheetPr>
  <dimension ref="A1:I184"/>
  <sheetViews>
    <sheetView topLeftCell="A7"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169</v>
      </c>
      <c r="C2" s="215"/>
      <c r="D2" s="4" t="s">
        <v>2</v>
      </c>
      <c r="E2" s="216" t="s">
        <v>109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3500000</v>
      </c>
      <c r="C4" s="220"/>
      <c r="D4" s="221">
        <v>31</v>
      </c>
      <c r="E4" s="223">
        <v>110</v>
      </c>
      <c r="F4" s="225">
        <v>40050</v>
      </c>
    </row>
    <row r="5" spans="1:9" ht="23.1" customHeight="1">
      <c r="A5" s="57" t="s">
        <v>8</v>
      </c>
      <c r="B5" s="227">
        <f>B6-B4</f>
        <v>905500</v>
      </c>
      <c r="C5" s="228"/>
      <c r="D5" s="222"/>
      <c r="E5" s="224"/>
      <c r="F5" s="226"/>
    </row>
    <row r="6" spans="1:9">
      <c r="A6" s="10" t="s">
        <v>9</v>
      </c>
      <c r="B6" s="229">
        <v>4405500</v>
      </c>
      <c r="C6" s="230"/>
      <c r="D6" s="231" t="s">
        <v>10</v>
      </c>
      <c r="E6" s="232"/>
      <c r="F6" s="245">
        <f>E4-(SUM(D16:D35))</f>
        <v>57</v>
      </c>
    </row>
    <row r="7" spans="1:9">
      <c r="A7" s="11" t="s">
        <v>11</v>
      </c>
      <c r="B7" s="67">
        <f>B6+'9.9'!B7</f>
        <v>11789300</v>
      </c>
      <c r="C7" s="13">
        <f>B7/B8</f>
        <v>0.20326379310344828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 t="s">
        <v>170</v>
      </c>
      <c r="C11" s="79">
        <v>37</v>
      </c>
      <c r="D11" s="137"/>
      <c r="E11" s="63" t="s">
        <v>112</v>
      </c>
      <c r="F11" s="19">
        <v>0.04</v>
      </c>
    </row>
    <row r="12" spans="1:9" ht="18" customHeight="1">
      <c r="A12" s="207"/>
      <c r="B12" s="63" t="s">
        <v>111</v>
      </c>
      <c r="C12" s="79">
        <v>16</v>
      </c>
      <c r="D12" s="137"/>
      <c r="E12" s="63" t="s">
        <v>49</v>
      </c>
      <c r="F12" s="19">
        <v>0.02</v>
      </c>
    </row>
    <row r="13" spans="1:9" ht="17.100000000000001" customHeight="1">
      <c r="A13" s="208"/>
      <c r="B13" s="63" t="s">
        <v>171</v>
      </c>
      <c r="C13" s="18">
        <v>8</v>
      </c>
      <c r="D13" s="210"/>
      <c r="E13" s="62" t="s">
        <v>150</v>
      </c>
      <c r="F13" s="21">
        <v>0.1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0.5</v>
      </c>
      <c r="C16" s="23" t="s">
        <v>220</v>
      </c>
      <c r="D16" s="63">
        <v>37</v>
      </c>
      <c r="E16" s="199" t="s">
        <v>221</v>
      </c>
      <c r="F16" s="200"/>
    </row>
    <row r="17" spans="1:6">
      <c r="A17" s="155"/>
      <c r="B17" s="23">
        <v>0.52083333333333337</v>
      </c>
      <c r="C17" s="63" t="s">
        <v>222</v>
      </c>
      <c r="D17" s="63">
        <v>2</v>
      </c>
      <c r="E17" s="199"/>
      <c r="F17" s="200"/>
    </row>
    <row r="18" spans="1:6">
      <c r="A18" s="155"/>
      <c r="B18" s="23">
        <v>0.10416666666666667</v>
      </c>
      <c r="C18" s="23" t="s">
        <v>223</v>
      </c>
      <c r="D18" s="63">
        <v>3</v>
      </c>
      <c r="E18" s="199" t="s">
        <v>224</v>
      </c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/>
      <c r="C22" s="62"/>
      <c r="D22" s="62"/>
      <c r="E22" s="194"/>
      <c r="F22" s="205"/>
    </row>
    <row r="23" spans="1:6" ht="18" thickTop="1">
      <c r="A23" s="193" t="s">
        <v>24</v>
      </c>
      <c r="B23" s="25">
        <v>0.22916666666666666</v>
      </c>
      <c r="C23" s="26" t="s">
        <v>225</v>
      </c>
      <c r="D23" s="27">
        <v>2</v>
      </c>
      <c r="E23" s="194"/>
      <c r="F23" s="194"/>
    </row>
    <row r="24" spans="1:6">
      <c r="A24" s="155"/>
      <c r="B24" s="23">
        <v>0.25</v>
      </c>
      <c r="C24" s="63" t="s">
        <v>225</v>
      </c>
      <c r="D24" s="63">
        <v>2</v>
      </c>
      <c r="E24" s="195" t="s">
        <v>214</v>
      </c>
      <c r="F24" s="196"/>
    </row>
    <row r="25" spans="1:6">
      <c r="A25" s="155"/>
      <c r="B25" s="23">
        <v>0.3125</v>
      </c>
      <c r="C25" s="63" t="s">
        <v>226</v>
      </c>
      <c r="D25" s="63">
        <v>5</v>
      </c>
      <c r="E25" s="195"/>
      <c r="F25" s="196"/>
    </row>
    <row r="26" spans="1:6">
      <c r="A26" s="155"/>
      <c r="B26" s="23">
        <v>0.3125</v>
      </c>
      <c r="C26" s="63" t="s">
        <v>227</v>
      </c>
      <c r="D26" s="63">
        <v>2</v>
      </c>
      <c r="E26" s="197"/>
      <c r="F26" s="198"/>
    </row>
    <row r="27" spans="1:6">
      <c r="A27" s="155"/>
      <c r="B27" s="23"/>
      <c r="C27" s="23"/>
      <c r="D27" s="63"/>
      <c r="E27" s="199"/>
      <c r="F27" s="200"/>
    </row>
    <row r="28" spans="1:6">
      <c r="A28" s="155"/>
      <c r="B28" s="23"/>
      <c r="C28" s="63"/>
      <c r="D28" s="63"/>
      <c r="E28" s="197"/>
      <c r="F28" s="198"/>
    </row>
    <row r="29" spans="1:6">
      <c r="A29" s="155"/>
      <c r="B29" s="23"/>
      <c r="C29" s="23"/>
      <c r="D29" s="63"/>
      <c r="E29" s="199"/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6">
      <c r="A33" s="155"/>
      <c r="B33" s="23"/>
      <c r="C33" s="63"/>
      <c r="D33" s="63"/>
      <c r="E33" s="199"/>
      <c r="F33" s="200"/>
    </row>
    <row r="34" spans="1:6">
      <c r="A34" s="155"/>
      <c r="B34" s="23"/>
      <c r="C34" s="63"/>
      <c r="D34" s="63"/>
      <c r="E34" s="199"/>
      <c r="F34" s="200"/>
    </row>
    <row r="35" spans="1:6">
      <c r="A35" s="156"/>
      <c r="B35" s="28"/>
      <c r="C35" s="64"/>
      <c r="D35" s="6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99</v>
      </c>
    </row>
    <row r="39" spans="1:6">
      <c r="A39" s="178" t="s">
        <v>29</v>
      </c>
      <c r="B39" s="178"/>
      <c r="C39" s="179"/>
      <c r="D39" s="179"/>
      <c r="E39" s="32" t="s">
        <v>29</v>
      </c>
      <c r="F39" s="58" t="s">
        <v>174</v>
      </c>
    </row>
    <row r="40" spans="1:6">
      <c r="A40" s="178" t="s">
        <v>30</v>
      </c>
      <c r="B40" s="178"/>
      <c r="C40" s="179"/>
      <c r="D40" s="179"/>
      <c r="E40" s="32" t="s">
        <v>31</v>
      </c>
      <c r="F40" s="58" t="s">
        <v>172</v>
      </c>
    </row>
    <row r="41" spans="1:6">
      <c r="A41" s="178"/>
      <c r="B41" s="178"/>
      <c r="C41" s="179"/>
      <c r="D41" s="179"/>
      <c r="E41" s="32" t="s">
        <v>32</v>
      </c>
      <c r="F41" s="58" t="s">
        <v>173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6">
      <c r="A44" s="155"/>
      <c r="B44" s="166"/>
      <c r="C44" s="167"/>
      <c r="D44" s="159"/>
      <c r="E44" s="168" t="s">
        <v>175</v>
      </c>
      <c r="F44" s="169"/>
    </row>
    <row r="45" spans="1:6">
      <c r="A45" s="155"/>
      <c r="B45" s="139"/>
      <c r="C45" s="139"/>
      <c r="D45" s="159"/>
      <c r="E45" s="168" t="s">
        <v>176</v>
      </c>
      <c r="F45" s="169"/>
    </row>
    <row r="46" spans="1:6" ht="18" customHeight="1">
      <c r="A46" s="155"/>
      <c r="B46" s="139"/>
      <c r="C46" s="139"/>
      <c r="D46" s="159"/>
      <c r="E46" s="80" t="s">
        <v>177</v>
      </c>
      <c r="F46" s="81"/>
    </row>
    <row r="47" spans="1:6">
      <c r="A47" s="155"/>
      <c r="B47" s="170"/>
      <c r="C47" s="171"/>
      <c r="D47" s="159"/>
      <c r="E47" s="252" t="s">
        <v>178</v>
      </c>
      <c r="F47" s="253"/>
    </row>
    <row r="48" spans="1:6" ht="17.25" customHeight="1">
      <c r="A48" s="155"/>
      <c r="B48" s="174"/>
      <c r="C48" s="147"/>
      <c r="D48" s="159"/>
      <c r="E48" s="250"/>
      <c r="F48" s="251"/>
    </row>
    <row r="49" spans="1:6" ht="18" customHeight="1">
      <c r="A49" s="155"/>
      <c r="B49" s="177"/>
      <c r="C49" s="177"/>
      <c r="D49" s="159"/>
      <c r="E49" s="250"/>
      <c r="F49" s="251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87700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>
        <v>8700</v>
      </c>
      <c r="F64" s="38" t="s">
        <v>179</v>
      </c>
    </row>
    <row r="65" spans="1:6">
      <c r="A65" s="135"/>
      <c r="B65" s="39"/>
      <c r="C65" s="36"/>
      <c r="D65" s="137"/>
      <c r="E65" s="40">
        <v>47000</v>
      </c>
      <c r="F65" s="41" t="s">
        <v>180</v>
      </c>
    </row>
    <row r="66" spans="1:6">
      <c r="A66" s="136"/>
      <c r="B66" s="42"/>
      <c r="C66" s="42"/>
      <c r="D66" s="138"/>
      <c r="E66" s="43">
        <v>32000</v>
      </c>
      <c r="F66" s="44" t="s">
        <v>181</v>
      </c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>
    <pageSetUpPr fitToPage="1"/>
  </sheetPr>
  <dimension ref="A1:I184"/>
  <sheetViews>
    <sheetView topLeftCell="A16"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182</v>
      </c>
      <c r="C2" s="215"/>
      <c r="D2" s="4" t="s">
        <v>2</v>
      </c>
      <c r="E2" s="216" t="s">
        <v>109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245000</v>
      </c>
      <c r="C4" s="220"/>
      <c r="D4" s="221">
        <v>14</v>
      </c>
      <c r="E4" s="223">
        <v>38</v>
      </c>
      <c r="F4" s="225">
        <v>23861</v>
      </c>
    </row>
    <row r="5" spans="1:9" ht="23.1" customHeight="1">
      <c r="A5" s="57" t="s">
        <v>8</v>
      </c>
      <c r="B5" s="227">
        <f>B6-B4</f>
        <v>614000</v>
      </c>
      <c r="C5" s="228"/>
      <c r="D5" s="222"/>
      <c r="E5" s="224"/>
      <c r="F5" s="226"/>
    </row>
    <row r="6" spans="1:9">
      <c r="A6" s="10" t="s">
        <v>9</v>
      </c>
      <c r="B6" s="229">
        <v>859000</v>
      </c>
      <c r="C6" s="230"/>
      <c r="D6" s="231" t="s">
        <v>10</v>
      </c>
      <c r="E6" s="232"/>
      <c r="F6" s="245">
        <f>E4-(SUM(D16:D35))</f>
        <v>32</v>
      </c>
    </row>
    <row r="7" spans="1:9">
      <c r="A7" s="11" t="s">
        <v>11</v>
      </c>
      <c r="B7" s="67">
        <f>B6+'9.10'!B7</f>
        <v>12648300</v>
      </c>
      <c r="C7" s="13">
        <f>B7/B8</f>
        <v>0.21807413793103447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 t="s">
        <v>149</v>
      </c>
      <c r="C11" s="79">
        <v>3</v>
      </c>
      <c r="D11" s="137"/>
      <c r="E11" s="63" t="s">
        <v>112</v>
      </c>
      <c r="F11" s="19">
        <v>0.05</v>
      </c>
    </row>
    <row r="12" spans="1:9" ht="18" customHeight="1">
      <c r="A12" s="207"/>
      <c r="B12" s="63" t="s">
        <v>183</v>
      </c>
      <c r="C12" s="79">
        <v>3</v>
      </c>
      <c r="D12" s="137"/>
      <c r="E12" s="63" t="s">
        <v>49</v>
      </c>
      <c r="F12" s="19">
        <v>0.12</v>
      </c>
    </row>
    <row r="13" spans="1:9" ht="17.100000000000001" customHeight="1">
      <c r="A13" s="208"/>
      <c r="B13" s="63" t="s">
        <v>184</v>
      </c>
      <c r="C13" s="18">
        <v>4</v>
      </c>
      <c r="D13" s="210"/>
      <c r="E13" s="62" t="s">
        <v>150</v>
      </c>
      <c r="F13" s="21">
        <v>0.05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0.5</v>
      </c>
      <c r="C16" s="23" t="s">
        <v>228</v>
      </c>
      <c r="D16" s="63">
        <v>3</v>
      </c>
      <c r="E16" s="199" t="s">
        <v>230</v>
      </c>
      <c r="F16" s="200"/>
    </row>
    <row r="17" spans="1:6">
      <c r="A17" s="155"/>
      <c r="B17" s="23">
        <v>0.52083333333333337</v>
      </c>
      <c r="C17" s="63" t="s">
        <v>229</v>
      </c>
      <c r="D17" s="63">
        <v>3</v>
      </c>
      <c r="E17" s="199"/>
      <c r="F17" s="200"/>
    </row>
    <row r="18" spans="1:6">
      <c r="A18" s="155"/>
      <c r="B18" s="23"/>
      <c r="C18" s="23"/>
      <c r="D18" s="63"/>
      <c r="E18" s="199"/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/>
      <c r="C22" s="62"/>
      <c r="D22" s="62"/>
      <c r="E22" s="194"/>
      <c r="F22" s="205"/>
    </row>
    <row r="23" spans="1:6" ht="18" thickTop="1">
      <c r="A23" s="193" t="s">
        <v>24</v>
      </c>
      <c r="B23" s="25"/>
      <c r="C23" s="26"/>
      <c r="D23" s="27"/>
      <c r="E23" s="194"/>
      <c r="F23" s="194"/>
    </row>
    <row r="24" spans="1:6">
      <c r="A24" s="155"/>
      <c r="B24" s="23"/>
      <c r="C24" s="63"/>
      <c r="D24" s="63"/>
      <c r="E24" s="195"/>
      <c r="F24" s="196"/>
    </row>
    <row r="25" spans="1:6">
      <c r="A25" s="155"/>
      <c r="B25" s="23"/>
      <c r="C25" s="63"/>
      <c r="D25" s="63"/>
      <c r="E25" s="195"/>
      <c r="F25" s="196"/>
    </row>
    <row r="26" spans="1:6">
      <c r="A26" s="155"/>
      <c r="B26" s="23"/>
      <c r="C26" s="63"/>
      <c r="D26" s="63"/>
      <c r="E26" s="197"/>
      <c r="F26" s="198"/>
    </row>
    <row r="27" spans="1:6">
      <c r="A27" s="155"/>
      <c r="B27" s="23"/>
      <c r="C27" s="23"/>
      <c r="D27" s="63"/>
      <c r="E27" s="199"/>
      <c r="F27" s="200"/>
    </row>
    <row r="28" spans="1:6">
      <c r="A28" s="155"/>
      <c r="B28" s="23"/>
      <c r="C28" s="63"/>
      <c r="D28" s="63"/>
      <c r="E28" s="197"/>
      <c r="F28" s="198"/>
    </row>
    <row r="29" spans="1:6">
      <c r="A29" s="155"/>
      <c r="B29" s="23"/>
      <c r="C29" s="23"/>
      <c r="D29" s="63"/>
      <c r="E29" s="199"/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6">
      <c r="A33" s="155"/>
      <c r="B33" s="23"/>
      <c r="C33" s="63"/>
      <c r="D33" s="63"/>
      <c r="E33" s="199"/>
      <c r="F33" s="200"/>
    </row>
    <row r="34" spans="1:6">
      <c r="A34" s="155"/>
      <c r="B34" s="23"/>
      <c r="C34" s="63"/>
      <c r="D34" s="63"/>
      <c r="E34" s="199"/>
      <c r="F34" s="200"/>
    </row>
    <row r="35" spans="1:6">
      <c r="A35" s="156"/>
      <c r="B35" s="28"/>
      <c r="C35" s="64"/>
      <c r="D35" s="6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99</v>
      </c>
    </row>
    <row r="39" spans="1:6">
      <c r="A39" s="178" t="s">
        <v>29</v>
      </c>
      <c r="B39" s="178"/>
      <c r="C39" s="179"/>
      <c r="D39" s="179"/>
      <c r="E39" s="32" t="s">
        <v>29</v>
      </c>
      <c r="F39" s="58" t="s">
        <v>115</v>
      </c>
    </row>
    <row r="40" spans="1:6">
      <c r="A40" s="178" t="s">
        <v>30</v>
      </c>
      <c r="B40" s="178"/>
      <c r="C40" s="179"/>
      <c r="D40" s="179"/>
      <c r="E40" s="32" t="s">
        <v>31</v>
      </c>
      <c r="F40" s="58" t="s">
        <v>116</v>
      </c>
    </row>
    <row r="41" spans="1:6">
      <c r="A41" s="178"/>
      <c r="B41" s="178"/>
      <c r="C41" s="179"/>
      <c r="D41" s="179"/>
      <c r="E41" s="32" t="s">
        <v>32</v>
      </c>
      <c r="F41" s="58" t="s">
        <v>101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168"/>
      <c r="F44" s="169"/>
    </row>
    <row r="45" spans="1:6">
      <c r="A45" s="155"/>
      <c r="B45" s="139"/>
      <c r="C45" s="139"/>
      <c r="D45" s="159"/>
      <c r="E45" s="168" t="s">
        <v>186</v>
      </c>
      <c r="F45" s="169"/>
    </row>
    <row r="46" spans="1:6" ht="18" customHeight="1">
      <c r="A46" s="155"/>
      <c r="B46" s="139"/>
      <c r="C46" s="139"/>
      <c r="D46" s="159"/>
      <c r="E46" s="82" t="s">
        <v>187</v>
      </c>
      <c r="F46" s="81"/>
    </row>
    <row r="47" spans="1:6">
      <c r="A47" s="155"/>
      <c r="B47" s="170"/>
      <c r="C47" s="171"/>
      <c r="D47" s="159"/>
      <c r="E47" s="252" t="s">
        <v>178</v>
      </c>
      <c r="F47" s="253"/>
    </row>
    <row r="48" spans="1:6" ht="17.25" customHeight="1">
      <c r="A48" s="155"/>
      <c r="B48" s="174"/>
      <c r="C48" s="147"/>
      <c r="D48" s="159"/>
      <c r="E48" s="250"/>
      <c r="F48" s="251"/>
    </row>
    <row r="49" spans="1:6" ht="18" customHeight="1">
      <c r="A49" s="155"/>
      <c r="B49" s="177"/>
      <c r="C49" s="177"/>
      <c r="D49" s="159"/>
      <c r="E49" s="250"/>
      <c r="F49" s="251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/>
      <c r="F64" s="38"/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>
    <pageSetUpPr fitToPage="1"/>
  </sheetPr>
  <dimension ref="A1:I184"/>
  <sheetViews>
    <sheetView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188</v>
      </c>
      <c r="C2" s="215"/>
      <c r="D2" s="4" t="s">
        <v>2</v>
      </c>
      <c r="E2" s="216" t="s">
        <v>99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83500</v>
      </c>
      <c r="C4" s="220"/>
      <c r="D4" s="221">
        <v>7</v>
      </c>
      <c r="E4" s="223">
        <v>15</v>
      </c>
      <c r="F4" s="225">
        <f>B6/E4</f>
        <v>35866.666666666664</v>
      </c>
    </row>
    <row r="5" spans="1:9" ht="23.1" customHeight="1">
      <c r="A5" s="57" t="s">
        <v>8</v>
      </c>
      <c r="B5" s="227">
        <f>B6-B4</f>
        <v>454500</v>
      </c>
      <c r="C5" s="228"/>
      <c r="D5" s="222"/>
      <c r="E5" s="224"/>
      <c r="F5" s="226"/>
    </row>
    <row r="6" spans="1:9">
      <c r="A6" s="10" t="s">
        <v>9</v>
      </c>
      <c r="B6" s="229">
        <v>538000</v>
      </c>
      <c r="C6" s="230"/>
      <c r="D6" s="231" t="s">
        <v>10</v>
      </c>
      <c r="E6" s="232"/>
      <c r="F6" s="245">
        <f>E4-(SUM(D16:D35))</f>
        <v>11</v>
      </c>
    </row>
    <row r="7" spans="1:9">
      <c r="A7" s="11" t="s">
        <v>11</v>
      </c>
      <c r="B7" s="67">
        <f>B6+'9.11'!B7</f>
        <v>13186300</v>
      </c>
      <c r="C7" s="13">
        <f>B7/B8</f>
        <v>0.22735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 t="s">
        <v>110</v>
      </c>
      <c r="C11" s="79">
        <v>5</v>
      </c>
      <c r="D11" s="137"/>
      <c r="E11" s="63" t="s">
        <v>112</v>
      </c>
      <c r="F11" s="19">
        <v>7.0000000000000007E-2</v>
      </c>
    </row>
    <row r="12" spans="1:9" ht="18" customHeight="1">
      <c r="A12" s="207"/>
      <c r="B12" s="63" t="s">
        <v>189</v>
      </c>
      <c r="C12" s="79">
        <v>2</v>
      </c>
      <c r="D12" s="137"/>
      <c r="E12" s="63" t="s">
        <v>49</v>
      </c>
      <c r="F12" s="19">
        <v>0.15</v>
      </c>
    </row>
    <row r="13" spans="1:9" ht="17.100000000000001" customHeight="1">
      <c r="A13" s="208"/>
      <c r="B13" s="63" t="s">
        <v>190</v>
      </c>
      <c r="C13" s="18">
        <v>2</v>
      </c>
      <c r="D13" s="210"/>
      <c r="E13" s="62" t="s">
        <v>150</v>
      </c>
      <c r="F13" s="21">
        <v>0.1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63"/>
      <c r="E16" s="199"/>
      <c r="F16" s="200"/>
    </row>
    <row r="17" spans="1:6">
      <c r="A17" s="155"/>
      <c r="B17" s="23"/>
      <c r="C17" s="63"/>
      <c r="D17" s="63"/>
      <c r="E17" s="199"/>
      <c r="F17" s="200"/>
    </row>
    <row r="18" spans="1:6">
      <c r="A18" s="155"/>
      <c r="B18" s="23"/>
      <c r="C18" s="23"/>
      <c r="D18" s="63"/>
      <c r="E18" s="199"/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/>
      <c r="C22" s="62"/>
      <c r="D22" s="62"/>
      <c r="E22" s="194"/>
      <c r="F22" s="205"/>
    </row>
    <row r="23" spans="1:6" ht="18" thickTop="1">
      <c r="A23" s="193" t="s">
        <v>24</v>
      </c>
      <c r="B23" s="25">
        <v>0.27083333333333331</v>
      </c>
      <c r="C23" s="26" t="s">
        <v>231</v>
      </c>
      <c r="D23" s="27">
        <v>2</v>
      </c>
      <c r="E23" s="194" t="s">
        <v>232</v>
      </c>
      <c r="F23" s="194"/>
    </row>
    <row r="24" spans="1:6">
      <c r="A24" s="155"/>
      <c r="B24" s="23">
        <v>0.33333333333333331</v>
      </c>
      <c r="C24" s="63" t="s">
        <v>233</v>
      </c>
      <c r="D24" s="63">
        <v>2</v>
      </c>
      <c r="E24" s="195"/>
      <c r="F24" s="196"/>
    </row>
    <row r="25" spans="1:6">
      <c r="A25" s="155"/>
      <c r="B25" s="23"/>
      <c r="C25" s="63"/>
      <c r="D25" s="63"/>
      <c r="E25" s="195"/>
      <c r="F25" s="196"/>
    </row>
    <row r="26" spans="1:6">
      <c r="A26" s="155"/>
      <c r="B26" s="23"/>
      <c r="C26" s="63"/>
      <c r="D26" s="63"/>
      <c r="E26" s="197"/>
      <c r="F26" s="198"/>
    </row>
    <row r="27" spans="1:6">
      <c r="A27" s="155"/>
      <c r="B27" s="23"/>
      <c r="C27" s="23"/>
      <c r="D27" s="63"/>
      <c r="E27" s="199"/>
      <c r="F27" s="200"/>
    </row>
    <row r="28" spans="1:6">
      <c r="A28" s="155"/>
      <c r="B28" s="23"/>
      <c r="C28" s="63"/>
      <c r="D28" s="63"/>
      <c r="E28" s="197"/>
      <c r="F28" s="198"/>
    </row>
    <row r="29" spans="1:6">
      <c r="A29" s="155"/>
      <c r="B29" s="23"/>
      <c r="C29" s="23"/>
      <c r="D29" s="63"/>
      <c r="E29" s="199"/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6">
      <c r="A33" s="155"/>
      <c r="B33" s="23"/>
      <c r="C33" s="63"/>
      <c r="D33" s="63"/>
      <c r="E33" s="199"/>
      <c r="F33" s="200"/>
    </row>
    <row r="34" spans="1:6">
      <c r="A34" s="155"/>
      <c r="B34" s="23"/>
      <c r="C34" s="63"/>
      <c r="D34" s="63"/>
      <c r="E34" s="199"/>
      <c r="F34" s="200"/>
    </row>
    <row r="35" spans="1:6">
      <c r="A35" s="156"/>
      <c r="B35" s="28"/>
      <c r="C35" s="64"/>
      <c r="D35" s="6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191</v>
      </c>
    </row>
    <row r="39" spans="1:6">
      <c r="A39" s="178" t="s">
        <v>29</v>
      </c>
      <c r="B39" s="178"/>
      <c r="C39" s="179"/>
      <c r="D39" s="179"/>
      <c r="E39" s="32" t="s">
        <v>29</v>
      </c>
      <c r="F39" s="58" t="s">
        <v>99</v>
      </c>
    </row>
    <row r="40" spans="1:6">
      <c r="A40" s="178" t="s">
        <v>30</v>
      </c>
      <c r="B40" s="178"/>
      <c r="C40" s="179"/>
      <c r="D40" s="179"/>
      <c r="E40" s="32" t="s">
        <v>31</v>
      </c>
      <c r="F40" s="58"/>
    </row>
    <row r="41" spans="1:6">
      <c r="A41" s="178"/>
      <c r="B41" s="178"/>
      <c r="C41" s="179"/>
      <c r="D41" s="179"/>
      <c r="E41" s="32" t="s">
        <v>32</v>
      </c>
      <c r="F41" s="58" t="s">
        <v>115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168"/>
      <c r="F44" s="169"/>
    </row>
    <row r="45" spans="1:6">
      <c r="A45" s="155"/>
      <c r="B45" s="139"/>
      <c r="C45" s="139"/>
      <c r="D45" s="159"/>
      <c r="E45" s="168" t="s">
        <v>192</v>
      </c>
      <c r="F45" s="169"/>
    </row>
    <row r="46" spans="1:6" ht="18" customHeight="1">
      <c r="A46" s="155"/>
      <c r="B46" s="139"/>
      <c r="C46" s="139"/>
      <c r="D46" s="159"/>
      <c r="E46" s="82" t="s">
        <v>193</v>
      </c>
      <c r="F46" s="81"/>
    </row>
    <row r="47" spans="1:6">
      <c r="A47" s="155"/>
      <c r="B47" s="170"/>
      <c r="C47" s="171"/>
      <c r="D47" s="159"/>
      <c r="E47" s="252" t="s">
        <v>178</v>
      </c>
      <c r="F47" s="253"/>
    </row>
    <row r="48" spans="1:6" ht="17.25" customHeight="1">
      <c r="A48" s="155"/>
      <c r="B48" s="174"/>
      <c r="C48" s="147"/>
      <c r="D48" s="159"/>
      <c r="E48" s="250"/>
      <c r="F48" s="251"/>
    </row>
    <row r="49" spans="1:6" ht="18" customHeight="1">
      <c r="A49" s="155"/>
      <c r="B49" s="177"/>
      <c r="C49" s="177"/>
      <c r="D49" s="159"/>
      <c r="E49" s="250"/>
      <c r="F49" s="251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/>
      <c r="F64" s="38"/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>
    <pageSetUpPr fitToPage="1"/>
  </sheetPr>
  <dimension ref="A1:I184"/>
  <sheetViews>
    <sheetView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194</v>
      </c>
      <c r="C2" s="215"/>
      <c r="D2" s="4" t="s">
        <v>2</v>
      </c>
      <c r="E2" s="216" t="s">
        <v>116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215000</v>
      </c>
      <c r="C4" s="220"/>
      <c r="D4" s="221">
        <v>8</v>
      </c>
      <c r="E4" s="223">
        <v>16</v>
      </c>
      <c r="F4" s="225">
        <f>B6/E4</f>
        <v>29875</v>
      </c>
    </row>
    <row r="5" spans="1:9" ht="23.1" customHeight="1">
      <c r="A5" s="57" t="s">
        <v>8</v>
      </c>
      <c r="B5" s="227">
        <f>B6-B4</f>
        <v>263000</v>
      </c>
      <c r="C5" s="228"/>
      <c r="D5" s="222"/>
      <c r="E5" s="224"/>
      <c r="F5" s="226"/>
    </row>
    <row r="6" spans="1:9">
      <c r="A6" s="10" t="s">
        <v>9</v>
      </c>
      <c r="B6" s="229">
        <v>478000</v>
      </c>
      <c r="C6" s="230"/>
      <c r="D6" s="231" t="s">
        <v>10</v>
      </c>
      <c r="E6" s="232"/>
      <c r="F6" s="245">
        <f>E4-(SUM(D16:D35))</f>
        <v>14</v>
      </c>
    </row>
    <row r="7" spans="1:9">
      <c r="A7" s="11" t="s">
        <v>11</v>
      </c>
      <c r="B7" s="67">
        <f>B6+'9.12'!B7</f>
        <v>13664300</v>
      </c>
      <c r="C7" s="13">
        <f>B7/B8</f>
        <v>0.23559137931034482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 t="s">
        <v>110</v>
      </c>
      <c r="C11" s="79">
        <v>3</v>
      </c>
      <c r="D11" s="137"/>
      <c r="E11" s="63" t="s">
        <v>112</v>
      </c>
      <c r="F11" s="19"/>
    </row>
    <row r="12" spans="1:9" ht="18" customHeight="1">
      <c r="A12" s="207"/>
      <c r="B12" s="63" t="s">
        <v>189</v>
      </c>
      <c r="C12" s="79">
        <v>2</v>
      </c>
      <c r="D12" s="137"/>
      <c r="E12" s="63" t="s">
        <v>49</v>
      </c>
      <c r="F12" s="19"/>
    </row>
    <row r="13" spans="1:9" ht="17.100000000000001" customHeight="1">
      <c r="A13" s="208"/>
      <c r="B13" s="63" t="s">
        <v>171</v>
      </c>
      <c r="C13" s="18">
        <v>2</v>
      </c>
      <c r="D13" s="210"/>
      <c r="E13" s="62" t="s">
        <v>150</v>
      </c>
      <c r="F13" s="21">
        <v>0.1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63"/>
      <c r="E16" s="199"/>
      <c r="F16" s="200"/>
    </row>
    <row r="17" spans="1:6">
      <c r="A17" s="155"/>
      <c r="B17" s="23"/>
      <c r="C17" s="63"/>
      <c r="D17" s="63"/>
      <c r="E17" s="199"/>
      <c r="F17" s="200"/>
    </row>
    <row r="18" spans="1:6">
      <c r="A18" s="155"/>
      <c r="B18" s="23"/>
      <c r="C18" s="23"/>
      <c r="D18" s="63"/>
      <c r="E18" s="199"/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>
        <v>0.16666666666666666</v>
      </c>
      <c r="C22" s="62" t="s">
        <v>235</v>
      </c>
      <c r="D22" s="62"/>
      <c r="E22" s="194" t="s">
        <v>236</v>
      </c>
      <c r="F22" s="205"/>
    </row>
    <row r="23" spans="1:6" ht="18" thickTop="1">
      <c r="A23" s="193" t="s">
        <v>24</v>
      </c>
      <c r="B23" s="25">
        <v>0.3125</v>
      </c>
      <c r="C23" s="26" t="s">
        <v>234</v>
      </c>
      <c r="D23" s="27">
        <v>2</v>
      </c>
      <c r="E23" s="194"/>
      <c r="F23" s="194"/>
    </row>
    <row r="24" spans="1:6">
      <c r="A24" s="155"/>
      <c r="B24" s="23"/>
      <c r="C24" s="63"/>
      <c r="D24" s="63"/>
      <c r="E24" s="195"/>
      <c r="F24" s="196"/>
    </row>
    <row r="25" spans="1:6">
      <c r="A25" s="155"/>
      <c r="B25" s="23"/>
      <c r="C25" s="63"/>
      <c r="D25" s="63"/>
      <c r="E25" s="195"/>
      <c r="F25" s="196"/>
    </row>
    <row r="26" spans="1:6">
      <c r="A26" s="155"/>
      <c r="B26" s="23"/>
      <c r="C26" s="63"/>
      <c r="D26" s="63"/>
      <c r="E26" s="197"/>
      <c r="F26" s="198"/>
    </row>
    <row r="27" spans="1:6">
      <c r="A27" s="155"/>
      <c r="B27" s="23"/>
      <c r="C27" s="23"/>
      <c r="D27" s="63"/>
      <c r="E27" s="199"/>
      <c r="F27" s="200"/>
    </row>
    <row r="28" spans="1:6">
      <c r="A28" s="155"/>
      <c r="B28" s="23"/>
      <c r="C28" s="63"/>
      <c r="D28" s="63"/>
      <c r="E28" s="197"/>
      <c r="F28" s="198"/>
    </row>
    <row r="29" spans="1:6">
      <c r="A29" s="155"/>
      <c r="B29" s="23"/>
      <c r="C29" s="23"/>
      <c r="D29" s="63"/>
      <c r="E29" s="199"/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6">
      <c r="A33" s="155"/>
      <c r="B33" s="23"/>
      <c r="C33" s="63"/>
      <c r="D33" s="63"/>
      <c r="E33" s="199"/>
      <c r="F33" s="200"/>
    </row>
    <row r="34" spans="1:6">
      <c r="A34" s="155"/>
      <c r="B34" s="23"/>
      <c r="C34" s="63"/>
      <c r="D34" s="63"/>
      <c r="E34" s="199"/>
      <c r="F34" s="200"/>
    </row>
    <row r="35" spans="1:6">
      <c r="A35" s="156"/>
      <c r="B35" s="28"/>
      <c r="C35" s="64"/>
      <c r="D35" s="6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101</v>
      </c>
    </row>
    <row r="39" spans="1:6">
      <c r="A39" s="178" t="s">
        <v>29</v>
      </c>
      <c r="B39" s="178"/>
      <c r="C39" s="179"/>
      <c r="D39" s="179"/>
      <c r="E39" s="32" t="s">
        <v>29</v>
      </c>
      <c r="F39" s="58" t="s">
        <v>99</v>
      </c>
    </row>
    <row r="40" spans="1:6">
      <c r="A40" s="178" t="s">
        <v>30</v>
      </c>
      <c r="B40" s="178"/>
      <c r="C40" s="179"/>
      <c r="D40" s="179"/>
      <c r="E40" s="32" t="s">
        <v>31</v>
      </c>
      <c r="F40" s="58" t="s">
        <v>195</v>
      </c>
    </row>
    <row r="41" spans="1:6">
      <c r="A41" s="178"/>
      <c r="B41" s="178"/>
      <c r="C41" s="179"/>
      <c r="D41" s="179"/>
      <c r="E41" s="32" t="s">
        <v>32</v>
      </c>
      <c r="F41" s="58" t="s">
        <v>116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168" t="s">
        <v>196</v>
      </c>
      <c r="F44" s="169"/>
    </row>
    <row r="45" spans="1:6">
      <c r="A45" s="155"/>
      <c r="B45" s="139"/>
      <c r="C45" s="139"/>
      <c r="D45" s="159"/>
      <c r="E45" s="168" t="s">
        <v>197</v>
      </c>
      <c r="F45" s="169"/>
    </row>
    <row r="46" spans="1:6" ht="18" customHeight="1">
      <c r="A46" s="155"/>
      <c r="B46" s="139"/>
      <c r="C46" s="139"/>
      <c r="D46" s="159"/>
      <c r="E46" s="82" t="s">
        <v>198</v>
      </c>
      <c r="F46" s="81"/>
    </row>
    <row r="47" spans="1:6">
      <c r="A47" s="155"/>
      <c r="B47" s="170"/>
      <c r="C47" s="171"/>
      <c r="D47" s="159"/>
      <c r="E47" s="252" t="s">
        <v>178</v>
      </c>
      <c r="F47" s="253"/>
    </row>
    <row r="48" spans="1:6" ht="17.25" customHeight="1">
      <c r="A48" s="155"/>
      <c r="B48" s="174"/>
      <c r="C48" s="147"/>
      <c r="D48" s="159"/>
      <c r="E48" s="250"/>
      <c r="F48" s="251"/>
    </row>
    <row r="49" spans="1:6" ht="18" customHeight="1">
      <c r="A49" s="155"/>
      <c r="B49" s="177"/>
      <c r="C49" s="177"/>
      <c r="D49" s="159"/>
      <c r="E49" s="250"/>
      <c r="F49" s="251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/>
      <c r="F64" s="38"/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>
    <pageSetUpPr fitToPage="1"/>
  </sheetPr>
  <dimension ref="A1:I185"/>
  <sheetViews>
    <sheetView topLeftCell="A28" workbookViewId="0">
      <selection activeCell="A55" sqref="A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237</v>
      </c>
      <c r="C2" s="215"/>
      <c r="D2" s="4" t="s">
        <v>2</v>
      </c>
      <c r="E2" s="216" t="s">
        <v>52</v>
      </c>
      <c r="F2" s="217"/>
    </row>
    <row r="3" spans="1:9" ht="24" customHeight="1">
      <c r="A3" s="183" t="s">
        <v>3</v>
      </c>
      <c r="B3" s="184"/>
      <c r="C3" s="218"/>
      <c r="D3" s="68" t="s">
        <v>4</v>
      </c>
      <c r="E3" s="69" t="s">
        <v>5</v>
      </c>
      <c r="F3" s="77" t="s">
        <v>6</v>
      </c>
    </row>
    <row r="4" spans="1:9" ht="21.75" customHeight="1">
      <c r="A4" s="73" t="s">
        <v>7</v>
      </c>
      <c r="B4" s="219">
        <v>595000</v>
      </c>
      <c r="C4" s="220"/>
      <c r="D4" s="221">
        <v>18</v>
      </c>
      <c r="E4" s="223">
        <v>38</v>
      </c>
      <c r="F4" s="225">
        <f>B6/E4</f>
        <v>29197.36842105263</v>
      </c>
    </row>
    <row r="5" spans="1:9" ht="23.1" customHeight="1">
      <c r="A5" s="73" t="s">
        <v>8</v>
      </c>
      <c r="B5" s="227">
        <f>B6-B4</f>
        <v>514500</v>
      </c>
      <c r="C5" s="228"/>
      <c r="D5" s="222"/>
      <c r="E5" s="224"/>
      <c r="F5" s="226"/>
    </row>
    <row r="6" spans="1:9">
      <c r="A6" s="10" t="s">
        <v>9</v>
      </c>
      <c r="B6" s="229">
        <v>1109500</v>
      </c>
      <c r="C6" s="230"/>
      <c r="D6" s="231" t="s">
        <v>10</v>
      </c>
      <c r="E6" s="232"/>
      <c r="F6" s="245">
        <f>E4-(SUM(D16:D35))</f>
        <v>25</v>
      </c>
    </row>
    <row r="7" spans="1:9">
      <c r="A7" s="11" t="s">
        <v>11</v>
      </c>
      <c r="B7" s="70">
        <f>B6+'9.13'!B7</f>
        <v>14773800</v>
      </c>
      <c r="C7" s="13">
        <f>B7/B8</f>
        <v>0.25472068965517242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71" t="s">
        <v>15</v>
      </c>
      <c r="C10" s="71" t="s">
        <v>16</v>
      </c>
      <c r="D10" s="209" t="s">
        <v>17</v>
      </c>
      <c r="E10" s="71" t="s">
        <v>15</v>
      </c>
      <c r="F10" s="72" t="s">
        <v>16</v>
      </c>
    </row>
    <row r="11" spans="1:9" ht="20.100000000000001" customHeight="1">
      <c r="A11" s="207"/>
      <c r="B11" s="74" t="s">
        <v>54</v>
      </c>
      <c r="C11" s="79">
        <v>6</v>
      </c>
      <c r="D11" s="137"/>
      <c r="E11" s="74" t="s">
        <v>49</v>
      </c>
      <c r="F11" s="19">
        <v>0.09</v>
      </c>
    </row>
    <row r="12" spans="1:9" ht="18" customHeight="1">
      <c r="A12" s="207"/>
      <c r="B12" s="74" t="s">
        <v>47</v>
      </c>
      <c r="C12" s="79">
        <v>5</v>
      </c>
      <c r="D12" s="137"/>
      <c r="E12" s="74" t="s">
        <v>48</v>
      </c>
      <c r="F12" s="19">
        <v>7.0000000000000007E-2</v>
      </c>
    </row>
    <row r="13" spans="1:9" ht="17.100000000000001" customHeight="1">
      <c r="A13" s="208"/>
      <c r="B13" s="74" t="s">
        <v>244</v>
      </c>
      <c r="C13" s="18">
        <v>3</v>
      </c>
      <c r="D13" s="210"/>
      <c r="E13" s="75" t="s">
        <v>53</v>
      </c>
      <c r="F13" s="21">
        <v>0.06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71" t="s">
        <v>19</v>
      </c>
      <c r="C15" s="71" t="s">
        <v>20</v>
      </c>
      <c r="D15" s="71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4.1666666666666664E-2</v>
      </c>
      <c r="C16" s="23" t="s">
        <v>238</v>
      </c>
      <c r="D16" s="74">
        <v>2</v>
      </c>
      <c r="E16" s="199" t="s">
        <v>214</v>
      </c>
      <c r="F16" s="200"/>
    </row>
    <row r="17" spans="1:6">
      <c r="A17" s="155"/>
      <c r="B17" s="23">
        <v>6.25E-2</v>
      </c>
      <c r="C17" s="74" t="s">
        <v>239</v>
      </c>
      <c r="D17" s="74">
        <v>2</v>
      </c>
      <c r="E17" s="199"/>
      <c r="F17" s="200"/>
    </row>
    <row r="18" spans="1:6">
      <c r="A18" s="155"/>
      <c r="B18" s="23">
        <v>6.25E-2</v>
      </c>
      <c r="C18" s="23" t="s">
        <v>240</v>
      </c>
      <c r="D18" s="74">
        <v>5</v>
      </c>
      <c r="E18" s="199"/>
      <c r="F18" s="200"/>
    </row>
    <row r="19" spans="1:6">
      <c r="A19" s="155"/>
      <c r="B19" s="23"/>
      <c r="C19" s="74"/>
      <c r="D19" s="74"/>
      <c r="E19" s="199"/>
      <c r="F19" s="200"/>
    </row>
    <row r="20" spans="1:6">
      <c r="A20" s="155"/>
      <c r="B20" s="23"/>
      <c r="C20" s="74"/>
      <c r="D20" s="74"/>
      <c r="E20" s="199"/>
      <c r="F20" s="200"/>
    </row>
    <row r="21" spans="1:6">
      <c r="A21" s="155"/>
      <c r="B21" s="23"/>
      <c r="C21" s="74"/>
      <c r="D21" s="74"/>
      <c r="E21" s="199"/>
      <c r="F21" s="200"/>
    </row>
    <row r="22" spans="1:6" ht="18" thickBot="1">
      <c r="A22" s="162"/>
      <c r="B22" s="24"/>
      <c r="C22" s="75"/>
      <c r="D22" s="75"/>
      <c r="E22" s="194"/>
      <c r="F22" s="205"/>
    </row>
    <row r="23" spans="1:6" ht="18" thickTop="1">
      <c r="A23" s="193" t="s">
        <v>24</v>
      </c>
      <c r="B23" s="25">
        <v>0.25</v>
      </c>
      <c r="C23" s="26" t="s">
        <v>241</v>
      </c>
      <c r="D23" s="27">
        <v>2</v>
      </c>
      <c r="E23" s="194"/>
      <c r="F23" s="194"/>
    </row>
    <row r="24" spans="1:6">
      <c r="A24" s="155"/>
      <c r="B24" s="23">
        <v>0.27083333333333331</v>
      </c>
      <c r="C24" s="74" t="s">
        <v>242</v>
      </c>
      <c r="D24" s="74">
        <v>2</v>
      </c>
      <c r="E24" s="195" t="s">
        <v>243</v>
      </c>
      <c r="F24" s="196"/>
    </row>
    <row r="25" spans="1:6">
      <c r="A25" s="155"/>
      <c r="B25" s="23"/>
      <c r="C25" s="74"/>
      <c r="D25" s="74"/>
      <c r="E25" s="195"/>
      <c r="F25" s="196"/>
    </row>
    <row r="26" spans="1:6">
      <c r="A26" s="155"/>
      <c r="B26" s="23"/>
      <c r="C26" s="74"/>
      <c r="D26" s="74"/>
      <c r="E26" s="197"/>
      <c r="F26" s="198"/>
    </row>
    <row r="27" spans="1:6">
      <c r="A27" s="155"/>
      <c r="B27" s="23"/>
      <c r="C27" s="23"/>
      <c r="D27" s="74"/>
      <c r="E27" s="199"/>
      <c r="F27" s="200"/>
    </row>
    <row r="28" spans="1:6">
      <c r="A28" s="155"/>
      <c r="B28" s="23"/>
      <c r="C28" s="74"/>
      <c r="D28" s="74"/>
      <c r="E28" s="197"/>
      <c r="F28" s="198"/>
    </row>
    <row r="29" spans="1:6">
      <c r="A29" s="155"/>
      <c r="B29" s="23"/>
      <c r="C29" s="23"/>
      <c r="D29" s="74"/>
      <c r="E29" s="199"/>
      <c r="F29" s="200"/>
    </row>
    <row r="30" spans="1:6">
      <c r="A30" s="155"/>
      <c r="B30" s="23"/>
      <c r="C30" s="74"/>
      <c r="D30" s="74"/>
      <c r="E30" s="199"/>
      <c r="F30" s="200"/>
    </row>
    <row r="31" spans="1:6">
      <c r="A31" s="155"/>
      <c r="B31" s="23"/>
      <c r="C31" s="74"/>
      <c r="D31" s="74"/>
      <c r="E31" s="199"/>
      <c r="F31" s="200"/>
    </row>
    <row r="32" spans="1:6">
      <c r="A32" s="155"/>
      <c r="B32" s="23"/>
      <c r="C32" s="74"/>
      <c r="D32" s="74"/>
      <c r="E32" s="199"/>
      <c r="F32" s="200"/>
    </row>
    <row r="33" spans="1:6">
      <c r="A33" s="155"/>
      <c r="B33" s="23"/>
      <c r="C33" s="74"/>
      <c r="D33" s="74"/>
      <c r="E33" s="199"/>
      <c r="F33" s="200"/>
    </row>
    <row r="34" spans="1:6">
      <c r="A34" s="155"/>
      <c r="B34" s="23"/>
      <c r="C34" s="74"/>
      <c r="D34" s="74"/>
      <c r="E34" s="199"/>
      <c r="F34" s="200"/>
    </row>
    <row r="35" spans="1:6">
      <c r="A35" s="156"/>
      <c r="B35" s="28"/>
      <c r="C35" s="76"/>
      <c r="D35" s="76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203</v>
      </c>
    </row>
    <row r="39" spans="1:6">
      <c r="A39" s="178" t="s">
        <v>29</v>
      </c>
      <c r="B39" s="178"/>
      <c r="C39" s="179"/>
      <c r="D39" s="179"/>
      <c r="E39" s="32" t="s">
        <v>29</v>
      </c>
      <c r="F39" s="78" t="s">
        <v>245</v>
      </c>
    </row>
    <row r="40" spans="1:6">
      <c r="A40" s="178" t="s">
        <v>30</v>
      </c>
      <c r="B40" s="178"/>
      <c r="C40" s="179"/>
      <c r="D40" s="179"/>
      <c r="E40" s="32" t="s">
        <v>31</v>
      </c>
      <c r="F40" s="78" t="s">
        <v>246</v>
      </c>
    </row>
    <row r="41" spans="1:6">
      <c r="A41" s="178"/>
      <c r="B41" s="178"/>
      <c r="C41" s="179"/>
      <c r="D41" s="179"/>
      <c r="E41" s="32" t="s">
        <v>32</v>
      </c>
      <c r="F41" s="78" t="s">
        <v>247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248</v>
      </c>
      <c r="F44" s="255"/>
    </row>
    <row r="45" spans="1:6">
      <c r="A45" s="155"/>
      <c r="B45" s="139"/>
      <c r="C45" s="139"/>
      <c r="D45" s="159"/>
      <c r="E45" s="168" t="s">
        <v>249</v>
      </c>
      <c r="F45" s="169"/>
    </row>
    <row r="46" spans="1:6" ht="18" customHeight="1">
      <c r="A46" s="155"/>
      <c r="B46" s="139"/>
      <c r="C46" s="139"/>
      <c r="D46" s="159"/>
      <c r="E46" s="256" t="s">
        <v>252</v>
      </c>
      <c r="F46" s="257"/>
    </row>
    <row r="47" spans="1:6" ht="18" customHeight="1">
      <c r="A47" s="155"/>
      <c r="B47" s="94"/>
      <c r="C47" s="94"/>
      <c r="D47" s="159"/>
      <c r="E47" s="258"/>
      <c r="F47" s="259"/>
    </row>
    <row r="48" spans="1:6">
      <c r="A48" s="155"/>
      <c r="B48" s="170"/>
      <c r="C48" s="171"/>
      <c r="D48" s="159"/>
      <c r="E48" s="252" t="s">
        <v>250</v>
      </c>
      <c r="F48" s="253"/>
    </row>
    <row r="49" spans="1:6" ht="17.25" customHeight="1">
      <c r="A49" s="155"/>
      <c r="B49" s="174"/>
      <c r="C49" s="147"/>
      <c r="D49" s="159"/>
      <c r="E49" s="250" t="s">
        <v>251</v>
      </c>
      <c r="F49" s="251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148"/>
      <c r="F52" s="149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9">
    <mergeCell ref="A68:F68"/>
    <mergeCell ref="A69:F69"/>
    <mergeCell ref="E46:F46"/>
    <mergeCell ref="E47:F47"/>
    <mergeCell ref="B61:C61"/>
    <mergeCell ref="E61:F61"/>
    <mergeCell ref="A62:F62"/>
    <mergeCell ref="A63:D63"/>
    <mergeCell ref="E63:F63"/>
    <mergeCell ref="A64:A67"/>
    <mergeCell ref="D64:D67"/>
    <mergeCell ref="E57:F57"/>
    <mergeCell ref="B58:C58"/>
    <mergeCell ref="E58:F58"/>
    <mergeCell ref="B59:C59"/>
    <mergeCell ref="E59:F59"/>
    <mergeCell ref="B52:C52"/>
    <mergeCell ref="E52:F52"/>
    <mergeCell ref="B60:C60"/>
    <mergeCell ref="E60:F60"/>
    <mergeCell ref="B53:C53"/>
    <mergeCell ref="E53:F53"/>
    <mergeCell ref="B54:C54"/>
    <mergeCell ref="E54:F54"/>
    <mergeCell ref="A55:F55"/>
    <mergeCell ref="A56:A61"/>
    <mergeCell ref="B56:C56"/>
    <mergeCell ref="D56:D61"/>
    <mergeCell ref="E56:F56"/>
    <mergeCell ref="B57:C57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B48:C48"/>
    <mergeCell ref="E48:F48"/>
    <mergeCell ref="B49:C49"/>
    <mergeCell ref="E49:F49"/>
    <mergeCell ref="B50:C50"/>
    <mergeCell ref="E50:F50"/>
    <mergeCell ref="B51:C51"/>
    <mergeCell ref="E51:F51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>
    <pageSetUpPr fitToPage="1"/>
  </sheetPr>
  <dimension ref="A1:I185"/>
  <sheetViews>
    <sheetView workbookViewId="0">
      <selection activeCell="B7" sqref="B7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269</v>
      </c>
      <c r="C2" s="215"/>
      <c r="D2" s="4" t="s">
        <v>2</v>
      </c>
      <c r="E2" s="216" t="s">
        <v>52</v>
      </c>
      <c r="F2" s="217"/>
    </row>
    <row r="3" spans="1:9" ht="24" customHeight="1">
      <c r="A3" s="183" t="s">
        <v>3</v>
      </c>
      <c r="B3" s="184"/>
      <c r="C3" s="218"/>
      <c r="D3" s="68" t="s">
        <v>4</v>
      </c>
      <c r="E3" s="69" t="s">
        <v>5</v>
      </c>
      <c r="F3" s="77" t="s">
        <v>6</v>
      </c>
    </row>
    <row r="4" spans="1:9" ht="21.75" customHeight="1">
      <c r="A4" s="73" t="s">
        <v>7</v>
      </c>
      <c r="B4" s="219">
        <v>468500</v>
      </c>
      <c r="C4" s="220"/>
      <c r="D4" s="221">
        <v>24</v>
      </c>
      <c r="E4" s="223">
        <v>64</v>
      </c>
      <c r="F4" s="225">
        <f>B6/E4</f>
        <v>28914.0625</v>
      </c>
    </row>
    <row r="5" spans="1:9" ht="23.1" customHeight="1">
      <c r="A5" s="73" t="s">
        <v>8</v>
      </c>
      <c r="B5" s="227">
        <f>B6-B4</f>
        <v>1382000</v>
      </c>
      <c r="C5" s="228"/>
      <c r="D5" s="222"/>
      <c r="E5" s="224"/>
      <c r="F5" s="226"/>
    </row>
    <row r="6" spans="1:9">
      <c r="A6" s="10" t="s">
        <v>9</v>
      </c>
      <c r="B6" s="229">
        <v>1850500</v>
      </c>
      <c r="C6" s="230"/>
      <c r="D6" s="231" t="s">
        <v>10</v>
      </c>
      <c r="E6" s="232"/>
      <c r="F6" s="245">
        <f>E4-(SUM(D16:D35))</f>
        <v>55</v>
      </c>
    </row>
    <row r="7" spans="1:9">
      <c r="A7" s="11" t="s">
        <v>11</v>
      </c>
      <c r="B7" s="70">
        <f>B6+'9.14'!B7</f>
        <v>16624300</v>
      </c>
      <c r="C7" s="13">
        <f>B7/B8</f>
        <v>0.28662586206896551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71" t="s">
        <v>15</v>
      </c>
      <c r="C10" s="71" t="s">
        <v>16</v>
      </c>
      <c r="D10" s="209" t="s">
        <v>17</v>
      </c>
      <c r="E10" s="71" t="s">
        <v>15</v>
      </c>
      <c r="F10" s="72" t="s">
        <v>16</v>
      </c>
    </row>
    <row r="11" spans="1:9" ht="20.100000000000001" customHeight="1">
      <c r="A11" s="207"/>
      <c r="B11" s="74" t="s">
        <v>260</v>
      </c>
      <c r="C11" s="79">
        <v>9</v>
      </c>
      <c r="D11" s="137"/>
      <c r="E11" s="74" t="s">
        <v>49</v>
      </c>
      <c r="F11" s="19">
        <v>0.14000000000000001</v>
      </c>
    </row>
    <row r="12" spans="1:9" ht="18" customHeight="1">
      <c r="A12" s="207"/>
      <c r="B12" s="74" t="s">
        <v>47</v>
      </c>
      <c r="C12" s="79">
        <v>8</v>
      </c>
      <c r="D12" s="137"/>
      <c r="E12" s="74" t="s">
        <v>48</v>
      </c>
      <c r="F12" s="19">
        <v>0.09</v>
      </c>
    </row>
    <row r="13" spans="1:9" ht="17.100000000000001" customHeight="1">
      <c r="A13" s="208"/>
      <c r="B13" s="74" t="s">
        <v>261</v>
      </c>
      <c r="C13" s="18">
        <v>7</v>
      </c>
      <c r="D13" s="210"/>
      <c r="E13" s="75" t="s">
        <v>53</v>
      </c>
      <c r="F13" s="21">
        <v>0.02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71" t="s">
        <v>19</v>
      </c>
      <c r="C15" s="71" t="s">
        <v>20</v>
      </c>
      <c r="D15" s="71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74"/>
      <c r="E16" s="199"/>
      <c r="F16" s="200"/>
    </row>
    <row r="17" spans="1:6">
      <c r="A17" s="155"/>
      <c r="B17" s="23"/>
      <c r="C17" s="74"/>
      <c r="D17" s="74"/>
      <c r="E17" s="199"/>
      <c r="F17" s="200"/>
    </row>
    <row r="18" spans="1:6">
      <c r="A18" s="155"/>
      <c r="B18" s="23"/>
      <c r="C18" s="23"/>
      <c r="D18" s="74"/>
      <c r="E18" s="199"/>
      <c r="F18" s="200"/>
    </row>
    <row r="19" spans="1:6">
      <c r="A19" s="155"/>
      <c r="B19" s="23"/>
      <c r="C19" s="74"/>
      <c r="D19" s="74"/>
      <c r="E19" s="199"/>
      <c r="F19" s="200"/>
    </row>
    <row r="20" spans="1:6">
      <c r="A20" s="155"/>
      <c r="B20" s="23"/>
      <c r="C20" s="74"/>
      <c r="D20" s="74"/>
      <c r="E20" s="199"/>
      <c r="F20" s="200"/>
    </row>
    <row r="21" spans="1:6">
      <c r="A21" s="155"/>
      <c r="B21" s="23"/>
      <c r="C21" s="74"/>
      <c r="D21" s="74"/>
      <c r="E21" s="199"/>
      <c r="F21" s="200"/>
    </row>
    <row r="22" spans="1:6" ht="18" thickBot="1">
      <c r="A22" s="162"/>
      <c r="B22" s="24"/>
      <c r="C22" s="75"/>
      <c r="D22" s="75"/>
      <c r="E22" s="194"/>
      <c r="F22" s="205"/>
    </row>
    <row r="23" spans="1:6" ht="18" thickTop="1">
      <c r="A23" s="193" t="s">
        <v>24</v>
      </c>
      <c r="B23" s="25">
        <v>0.25</v>
      </c>
      <c r="C23" s="26" t="s">
        <v>253</v>
      </c>
      <c r="D23" s="27">
        <v>4</v>
      </c>
      <c r="E23" s="194" t="s">
        <v>243</v>
      </c>
      <c r="F23" s="194"/>
    </row>
    <row r="24" spans="1:6">
      <c r="A24" s="155"/>
      <c r="B24" s="23">
        <v>0.29166666666666669</v>
      </c>
      <c r="C24" s="74" t="s">
        <v>254</v>
      </c>
      <c r="D24" s="74">
        <v>2</v>
      </c>
      <c r="E24" s="195" t="s">
        <v>255</v>
      </c>
      <c r="F24" s="196"/>
    </row>
    <row r="25" spans="1:6">
      <c r="A25" s="155"/>
      <c r="B25" s="23">
        <v>0.3125</v>
      </c>
      <c r="C25" s="74" t="s">
        <v>256</v>
      </c>
      <c r="D25" s="74">
        <v>3</v>
      </c>
      <c r="E25" s="195" t="s">
        <v>257</v>
      </c>
      <c r="F25" s="196"/>
    </row>
    <row r="26" spans="1:6">
      <c r="A26" s="155"/>
      <c r="B26" s="23"/>
      <c r="C26" s="74"/>
      <c r="D26" s="74"/>
      <c r="E26" s="197"/>
      <c r="F26" s="198"/>
    </row>
    <row r="27" spans="1:6">
      <c r="A27" s="155"/>
      <c r="B27" s="23"/>
      <c r="C27" s="23"/>
      <c r="D27" s="74"/>
      <c r="E27" s="199"/>
      <c r="F27" s="200"/>
    </row>
    <row r="28" spans="1:6">
      <c r="A28" s="155"/>
      <c r="B28" s="23"/>
      <c r="C28" s="74"/>
      <c r="D28" s="74"/>
      <c r="E28" s="197"/>
      <c r="F28" s="198"/>
    </row>
    <row r="29" spans="1:6">
      <c r="A29" s="155"/>
      <c r="B29" s="23"/>
      <c r="C29" s="23"/>
      <c r="D29" s="74"/>
      <c r="E29" s="199"/>
      <c r="F29" s="200"/>
    </row>
    <row r="30" spans="1:6">
      <c r="A30" s="155"/>
      <c r="B30" s="23"/>
      <c r="C30" s="74"/>
      <c r="D30" s="74"/>
      <c r="E30" s="199"/>
      <c r="F30" s="200"/>
    </row>
    <row r="31" spans="1:6">
      <c r="A31" s="155"/>
      <c r="B31" s="23"/>
      <c r="C31" s="74"/>
      <c r="D31" s="74"/>
      <c r="E31" s="199"/>
      <c r="F31" s="200"/>
    </row>
    <row r="32" spans="1:6">
      <c r="A32" s="155"/>
      <c r="B32" s="23"/>
      <c r="C32" s="74"/>
      <c r="D32" s="74"/>
      <c r="E32" s="199"/>
      <c r="F32" s="200"/>
    </row>
    <row r="33" spans="1:6">
      <c r="A33" s="155"/>
      <c r="B33" s="23"/>
      <c r="C33" s="74"/>
      <c r="D33" s="74"/>
      <c r="E33" s="199"/>
      <c r="F33" s="200"/>
    </row>
    <row r="34" spans="1:6">
      <c r="A34" s="155"/>
      <c r="B34" s="23"/>
      <c r="C34" s="74"/>
      <c r="D34" s="74"/>
      <c r="E34" s="199"/>
      <c r="F34" s="200"/>
    </row>
    <row r="35" spans="1:6">
      <c r="A35" s="156"/>
      <c r="B35" s="28"/>
      <c r="C35" s="76"/>
      <c r="D35" s="76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78" t="s">
        <v>258</v>
      </c>
    </row>
    <row r="39" spans="1:6">
      <c r="A39" s="178" t="s">
        <v>29</v>
      </c>
      <c r="B39" s="178"/>
      <c r="C39" s="179"/>
      <c r="D39" s="179"/>
      <c r="E39" s="32" t="s">
        <v>29</v>
      </c>
      <c r="F39" s="78" t="s">
        <v>259</v>
      </c>
    </row>
    <row r="40" spans="1:6">
      <c r="A40" s="178" t="s">
        <v>30</v>
      </c>
      <c r="B40" s="178"/>
      <c r="C40" s="179"/>
      <c r="D40" s="179"/>
      <c r="E40" s="32" t="s">
        <v>31</v>
      </c>
      <c r="F40" s="78" t="s">
        <v>203</v>
      </c>
    </row>
    <row r="41" spans="1:6">
      <c r="A41" s="178"/>
      <c r="B41" s="178"/>
      <c r="C41" s="179"/>
      <c r="D41" s="179"/>
      <c r="E41" s="32" t="s">
        <v>32</v>
      </c>
      <c r="F41" s="78" t="s">
        <v>55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262</v>
      </c>
      <c r="F44" s="255"/>
    </row>
    <row r="45" spans="1:6">
      <c r="A45" s="155"/>
      <c r="B45" s="139"/>
      <c r="C45" s="139"/>
      <c r="D45" s="159"/>
      <c r="E45" s="168" t="s">
        <v>263</v>
      </c>
      <c r="F45" s="169"/>
    </row>
    <row r="46" spans="1:6" ht="18" customHeight="1">
      <c r="A46" s="155"/>
      <c r="B46" s="139"/>
      <c r="C46" s="139"/>
      <c r="D46" s="159"/>
      <c r="E46" s="256" t="s">
        <v>252</v>
      </c>
      <c r="F46" s="257"/>
    </row>
    <row r="47" spans="1:6" ht="18" customHeight="1">
      <c r="A47" s="155"/>
      <c r="B47" s="94"/>
      <c r="C47" s="94"/>
      <c r="D47" s="159"/>
      <c r="E47" s="256" t="s">
        <v>264</v>
      </c>
      <c r="F47" s="257"/>
    </row>
    <row r="48" spans="1:6">
      <c r="A48" s="155"/>
      <c r="B48" s="170"/>
      <c r="C48" s="171"/>
      <c r="D48" s="159"/>
      <c r="E48" s="252"/>
      <c r="F48" s="253"/>
    </row>
    <row r="49" spans="1:6" ht="17.25" customHeight="1">
      <c r="A49" s="155"/>
      <c r="B49" s="174"/>
      <c r="C49" s="147"/>
      <c r="D49" s="159"/>
      <c r="E49" s="262" t="s">
        <v>265</v>
      </c>
      <c r="F49" s="263"/>
    </row>
    <row r="50" spans="1:6" ht="18" customHeight="1">
      <c r="A50" s="155"/>
      <c r="B50" s="177"/>
      <c r="C50" s="177"/>
      <c r="D50" s="159"/>
      <c r="E50" s="250" t="s">
        <v>266</v>
      </c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 t="s">
        <v>267</v>
      </c>
      <c r="F52" s="261"/>
    </row>
    <row r="53" spans="1:6" ht="18" customHeight="1">
      <c r="A53" s="162"/>
      <c r="B53" s="147"/>
      <c r="C53" s="147"/>
      <c r="D53" s="163"/>
      <c r="E53" s="148" t="s">
        <v>268</v>
      </c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9">
    <mergeCell ref="A69:F69"/>
    <mergeCell ref="E59:F59"/>
    <mergeCell ref="B60:C60"/>
    <mergeCell ref="E60:F60"/>
    <mergeCell ref="B61:C61"/>
    <mergeCell ref="E61:F61"/>
    <mergeCell ref="A62:F62"/>
    <mergeCell ref="A63:D63"/>
    <mergeCell ref="E63:F63"/>
    <mergeCell ref="A64:A67"/>
    <mergeCell ref="D64:D67"/>
    <mergeCell ref="A68:F68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B53:C53"/>
    <mergeCell ref="E53:F53"/>
    <mergeCell ref="B54:C54"/>
    <mergeCell ref="E54:F54"/>
    <mergeCell ref="A55:F55"/>
    <mergeCell ref="A43:A54"/>
    <mergeCell ref="B43:C43"/>
    <mergeCell ref="B49:C49"/>
    <mergeCell ref="E49:F49"/>
    <mergeCell ref="B50:C50"/>
    <mergeCell ref="E50:F50"/>
    <mergeCell ref="B51:C51"/>
    <mergeCell ref="E51:F51"/>
    <mergeCell ref="B52:C52"/>
    <mergeCell ref="E52:F52"/>
    <mergeCell ref="D43:D54"/>
    <mergeCell ref="E43:F43"/>
    <mergeCell ref="B44:C44"/>
    <mergeCell ref="E44:F44"/>
    <mergeCell ref="B45:C45"/>
    <mergeCell ref="E45:F45"/>
    <mergeCell ref="B46:C46"/>
    <mergeCell ref="E46:F46"/>
    <mergeCell ref="E47:F47"/>
    <mergeCell ref="B48:C48"/>
    <mergeCell ref="E48:F48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>
    <pageSetUpPr fitToPage="1"/>
  </sheetPr>
  <dimension ref="A1:I185"/>
  <sheetViews>
    <sheetView workbookViewId="0">
      <selection activeCell="B7" sqref="B7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270</v>
      </c>
      <c r="C2" s="215"/>
      <c r="D2" s="4" t="s">
        <v>2</v>
      </c>
      <c r="E2" s="216" t="s">
        <v>55</v>
      </c>
      <c r="F2" s="217"/>
    </row>
    <row r="3" spans="1:9" ht="24" customHeight="1">
      <c r="A3" s="183" t="s">
        <v>3</v>
      </c>
      <c r="B3" s="184"/>
      <c r="C3" s="218"/>
      <c r="D3" s="85" t="s">
        <v>4</v>
      </c>
      <c r="E3" s="86" t="s">
        <v>5</v>
      </c>
      <c r="F3" s="87" t="s">
        <v>6</v>
      </c>
    </row>
    <row r="4" spans="1:9" ht="21.75" customHeight="1">
      <c r="A4" s="83" t="s">
        <v>7</v>
      </c>
      <c r="B4" s="219">
        <v>592000</v>
      </c>
      <c r="C4" s="220"/>
      <c r="D4" s="221">
        <v>20</v>
      </c>
      <c r="E4" s="223">
        <v>45</v>
      </c>
      <c r="F4" s="225">
        <f>B6/E4</f>
        <v>30400</v>
      </c>
    </row>
    <row r="5" spans="1:9" ht="23.1" customHeight="1">
      <c r="A5" s="83" t="s">
        <v>8</v>
      </c>
      <c r="B5" s="227">
        <f>B6-B4</f>
        <v>776000</v>
      </c>
      <c r="C5" s="228"/>
      <c r="D5" s="222"/>
      <c r="E5" s="224"/>
      <c r="F5" s="226"/>
    </row>
    <row r="6" spans="1:9">
      <c r="A6" s="10" t="s">
        <v>9</v>
      </c>
      <c r="B6" s="229">
        <v>1368000</v>
      </c>
      <c r="C6" s="230"/>
      <c r="D6" s="231" t="s">
        <v>10</v>
      </c>
      <c r="E6" s="232"/>
      <c r="F6" s="245">
        <f>E4-(SUM(D16:D35))</f>
        <v>26</v>
      </c>
    </row>
    <row r="7" spans="1:9">
      <c r="A7" s="11" t="s">
        <v>11</v>
      </c>
      <c r="B7" s="93">
        <f>B6+'9.16'!B7</f>
        <v>17992300</v>
      </c>
      <c r="C7" s="13">
        <f>B7/B8</f>
        <v>0.31021206896551723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91" t="s">
        <v>15</v>
      </c>
      <c r="C10" s="91" t="s">
        <v>16</v>
      </c>
      <c r="D10" s="209" t="s">
        <v>17</v>
      </c>
      <c r="E10" s="91" t="s">
        <v>15</v>
      </c>
      <c r="F10" s="92" t="s">
        <v>16</v>
      </c>
    </row>
    <row r="11" spans="1:9" ht="20.100000000000001" customHeight="1">
      <c r="A11" s="207"/>
      <c r="B11" s="101" t="s">
        <v>54</v>
      </c>
      <c r="C11" s="79">
        <v>6</v>
      </c>
      <c r="D11" s="137"/>
      <c r="E11" s="89" t="s">
        <v>49</v>
      </c>
      <c r="F11" s="19">
        <v>0.1</v>
      </c>
    </row>
    <row r="12" spans="1:9" ht="18" customHeight="1">
      <c r="A12" s="207"/>
      <c r="B12" s="101" t="s">
        <v>183</v>
      </c>
      <c r="C12" s="79">
        <v>6</v>
      </c>
      <c r="D12" s="137"/>
      <c r="E12" s="89" t="s">
        <v>48</v>
      </c>
      <c r="F12" s="19">
        <v>0.08</v>
      </c>
    </row>
    <row r="13" spans="1:9" ht="17.100000000000001" customHeight="1">
      <c r="A13" s="208"/>
      <c r="B13" s="101" t="s">
        <v>110</v>
      </c>
      <c r="C13" s="18">
        <v>7</v>
      </c>
      <c r="D13" s="210"/>
      <c r="E13" s="88" t="s">
        <v>53</v>
      </c>
      <c r="F13" s="21">
        <v>0.04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91" t="s">
        <v>19</v>
      </c>
      <c r="C15" s="91" t="s">
        <v>20</v>
      </c>
      <c r="D15" s="91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4.1666666666666664E-2</v>
      </c>
      <c r="C16" s="23" t="s">
        <v>276</v>
      </c>
      <c r="D16" s="89">
        <v>3</v>
      </c>
      <c r="E16" s="199" t="s">
        <v>277</v>
      </c>
      <c r="F16" s="200"/>
    </row>
    <row r="17" spans="1:6">
      <c r="A17" s="155"/>
      <c r="B17" s="23">
        <v>0.52083333333333337</v>
      </c>
      <c r="C17" s="101" t="s">
        <v>278</v>
      </c>
      <c r="D17" s="89">
        <v>2</v>
      </c>
      <c r="E17" s="199"/>
      <c r="F17" s="200"/>
    </row>
    <row r="18" spans="1:6">
      <c r="A18" s="155"/>
      <c r="B18" s="23">
        <v>0.52083333333333337</v>
      </c>
      <c r="C18" s="23" t="s">
        <v>279</v>
      </c>
      <c r="D18" s="89">
        <v>2</v>
      </c>
      <c r="E18" s="199" t="s">
        <v>277</v>
      </c>
      <c r="F18" s="200"/>
    </row>
    <row r="19" spans="1:6">
      <c r="A19" s="155"/>
      <c r="B19" s="23">
        <v>0.52777777777777779</v>
      </c>
      <c r="C19" s="23" t="s">
        <v>280</v>
      </c>
      <c r="D19" s="89">
        <v>2</v>
      </c>
      <c r="E19" s="199"/>
      <c r="F19" s="200"/>
    </row>
    <row r="20" spans="1:6">
      <c r="A20" s="155"/>
      <c r="B20" s="23"/>
      <c r="C20" s="89"/>
      <c r="D20" s="89"/>
      <c r="E20" s="199"/>
      <c r="F20" s="200"/>
    </row>
    <row r="21" spans="1:6">
      <c r="A21" s="155"/>
      <c r="B21" s="23"/>
      <c r="C21" s="89"/>
      <c r="D21" s="89"/>
      <c r="E21" s="199"/>
      <c r="F21" s="200"/>
    </row>
    <row r="22" spans="1:6" ht="18" thickBot="1">
      <c r="A22" s="162"/>
      <c r="B22" s="24"/>
      <c r="C22" s="88"/>
      <c r="D22" s="88"/>
      <c r="E22" s="194"/>
      <c r="F22" s="205"/>
    </row>
    <row r="23" spans="1:6" ht="18" thickTop="1">
      <c r="A23" s="193" t="s">
        <v>24</v>
      </c>
      <c r="B23" s="25">
        <v>0.22916666666666666</v>
      </c>
      <c r="C23" s="26" t="s">
        <v>281</v>
      </c>
      <c r="D23" s="27">
        <v>3</v>
      </c>
      <c r="E23" s="194" t="s">
        <v>277</v>
      </c>
      <c r="F23" s="194"/>
    </row>
    <row r="24" spans="1:6">
      <c r="A24" s="155"/>
      <c r="B24" s="23">
        <v>0.3125</v>
      </c>
      <c r="C24" s="101" t="s">
        <v>282</v>
      </c>
      <c r="D24" s="89">
        <v>3</v>
      </c>
      <c r="E24" s="195"/>
      <c r="F24" s="196"/>
    </row>
    <row r="25" spans="1:6">
      <c r="A25" s="155"/>
      <c r="B25" s="23">
        <v>0.33333333333333331</v>
      </c>
      <c r="C25" s="101" t="s">
        <v>283</v>
      </c>
      <c r="D25" s="89">
        <v>2</v>
      </c>
      <c r="E25" s="195"/>
      <c r="F25" s="196"/>
    </row>
    <row r="26" spans="1:6">
      <c r="A26" s="155"/>
      <c r="B26" s="23">
        <v>0.29166666666666669</v>
      </c>
      <c r="C26" s="101" t="s">
        <v>284</v>
      </c>
      <c r="D26" s="89">
        <v>2</v>
      </c>
      <c r="E26" s="197"/>
      <c r="F26" s="198"/>
    </row>
    <row r="27" spans="1:6">
      <c r="A27" s="155"/>
      <c r="B27" s="23"/>
      <c r="C27" s="23"/>
      <c r="D27" s="89"/>
      <c r="E27" s="199"/>
      <c r="F27" s="200"/>
    </row>
    <row r="28" spans="1:6">
      <c r="A28" s="155"/>
      <c r="B28" s="23"/>
      <c r="C28" s="89"/>
      <c r="D28" s="89"/>
      <c r="E28" s="197"/>
      <c r="F28" s="198"/>
    </row>
    <row r="29" spans="1:6">
      <c r="A29" s="155"/>
      <c r="B29" s="23"/>
      <c r="C29" s="23"/>
      <c r="D29" s="89"/>
      <c r="E29" s="199"/>
      <c r="F29" s="200"/>
    </row>
    <row r="30" spans="1:6">
      <c r="A30" s="155"/>
      <c r="B30" s="23"/>
      <c r="C30" s="89"/>
      <c r="D30" s="89"/>
      <c r="E30" s="199"/>
      <c r="F30" s="200"/>
    </row>
    <row r="31" spans="1:6">
      <c r="A31" s="155"/>
      <c r="B31" s="23"/>
      <c r="C31" s="89"/>
      <c r="D31" s="89"/>
      <c r="E31" s="199"/>
      <c r="F31" s="200"/>
    </row>
    <row r="32" spans="1:6">
      <c r="A32" s="155"/>
      <c r="B32" s="23"/>
      <c r="C32" s="89"/>
      <c r="D32" s="89"/>
      <c r="E32" s="199"/>
      <c r="F32" s="200"/>
    </row>
    <row r="33" spans="1:6">
      <c r="A33" s="155"/>
      <c r="B33" s="23"/>
      <c r="C33" s="89"/>
      <c r="D33" s="89"/>
      <c r="E33" s="199"/>
      <c r="F33" s="200"/>
    </row>
    <row r="34" spans="1:6">
      <c r="A34" s="155"/>
      <c r="B34" s="23"/>
      <c r="C34" s="89"/>
      <c r="D34" s="89"/>
      <c r="E34" s="199"/>
      <c r="F34" s="200"/>
    </row>
    <row r="35" spans="1:6">
      <c r="A35" s="156"/>
      <c r="B35" s="28"/>
      <c r="C35" s="90"/>
      <c r="D35" s="90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84"/>
    </row>
    <row r="39" spans="1:6">
      <c r="A39" s="178" t="s">
        <v>29</v>
      </c>
      <c r="B39" s="178"/>
      <c r="C39" s="179"/>
      <c r="D39" s="179"/>
      <c r="E39" s="32" t="s">
        <v>29</v>
      </c>
      <c r="F39" s="84"/>
    </row>
    <row r="40" spans="1:6">
      <c r="A40" s="178" t="s">
        <v>30</v>
      </c>
      <c r="B40" s="178"/>
      <c r="C40" s="179"/>
      <c r="D40" s="179"/>
      <c r="E40" s="32" t="s">
        <v>31</v>
      </c>
      <c r="F40" s="84"/>
    </row>
    <row r="41" spans="1:6">
      <c r="A41" s="178"/>
      <c r="B41" s="178"/>
      <c r="C41" s="179"/>
      <c r="D41" s="179"/>
      <c r="E41" s="32" t="s">
        <v>32</v>
      </c>
      <c r="F41" s="84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271</v>
      </c>
      <c r="F44" s="255"/>
    </row>
    <row r="45" spans="1:6">
      <c r="A45" s="155"/>
      <c r="B45" s="139"/>
      <c r="C45" s="139"/>
      <c r="D45" s="159"/>
      <c r="E45" s="168" t="s">
        <v>272</v>
      </c>
      <c r="F45" s="169"/>
    </row>
    <row r="46" spans="1:6" ht="18" customHeight="1">
      <c r="A46" s="155"/>
      <c r="B46" s="139"/>
      <c r="C46" s="139"/>
      <c r="D46" s="159"/>
      <c r="E46" s="256"/>
      <c r="F46" s="257"/>
    </row>
    <row r="47" spans="1:6" ht="18" customHeight="1">
      <c r="A47" s="155"/>
      <c r="B47" s="94"/>
      <c r="C47" s="94"/>
      <c r="D47" s="159"/>
      <c r="E47" s="256"/>
      <c r="F47" s="257"/>
    </row>
    <row r="48" spans="1:6">
      <c r="A48" s="155"/>
      <c r="B48" s="170"/>
      <c r="C48" s="171"/>
      <c r="D48" s="159"/>
      <c r="E48" s="252"/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9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E50:F50"/>
    <mergeCell ref="B51:C51"/>
    <mergeCell ref="E51:F51"/>
    <mergeCell ref="B52:C52"/>
    <mergeCell ref="E52:F52"/>
    <mergeCell ref="D43:D54"/>
    <mergeCell ref="E43:F43"/>
    <mergeCell ref="B44:C44"/>
    <mergeCell ref="E44:F44"/>
    <mergeCell ref="B45:C45"/>
    <mergeCell ref="E45:F45"/>
    <mergeCell ref="B46:C46"/>
    <mergeCell ref="E46:F46"/>
    <mergeCell ref="E47:F47"/>
    <mergeCell ref="B48:C48"/>
    <mergeCell ref="E48:F48"/>
    <mergeCell ref="B53:C53"/>
    <mergeCell ref="E53:F53"/>
    <mergeCell ref="B54:C54"/>
    <mergeCell ref="E54:F54"/>
    <mergeCell ref="A55:F55"/>
    <mergeCell ref="A43:A54"/>
    <mergeCell ref="B43:C43"/>
    <mergeCell ref="B49:C49"/>
    <mergeCell ref="E49:F49"/>
    <mergeCell ref="B50:C50"/>
    <mergeCell ref="B57:C57"/>
    <mergeCell ref="E57:F57"/>
    <mergeCell ref="B58:C58"/>
    <mergeCell ref="E58:F58"/>
    <mergeCell ref="B59:C59"/>
    <mergeCell ref="A69:F69"/>
    <mergeCell ref="E59:F59"/>
    <mergeCell ref="B60:C60"/>
    <mergeCell ref="E60:F60"/>
    <mergeCell ref="B61:C61"/>
    <mergeCell ref="E61:F61"/>
    <mergeCell ref="A62:F62"/>
    <mergeCell ref="A63:D63"/>
    <mergeCell ref="E63:F63"/>
    <mergeCell ref="A64:A67"/>
    <mergeCell ref="D64:D67"/>
    <mergeCell ref="A68:F68"/>
    <mergeCell ref="A56:A61"/>
    <mergeCell ref="B56:C56"/>
    <mergeCell ref="D56:D61"/>
    <mergeCell ref="E56:F5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>
    <pageSetUpPr fitToPage="1"/>
  </sheetPr>
  <dimension ref="A1:I185"/>
  <sheetViews>
    <sheetView workbookViewId="0">
      <selection activeCell="B8" sqref="B8:C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273</v>
      </c>
      <c r="C2" s="215"/>
      <c r="D2" s="4" t="s">
        <v>2</v>
      </c>
      <c r="E2" s="216" t="s">
        <v>300</v>
      </c>
      <c r="F2" s="217"/>
    </row>
    <row r="3" spans="1:9" ht="24" customHeight="1">
      <c r="A3" s="183" t="s">
        <v>3</v>
      </c>
      <c r="B3" s="184"/>
      <c r="C3" s="218"/>
      <c r="D3" s="85" t="s">
        <v>4</v>
      </c>
      <c r="E3" s="86" t="s">
        <v>5</v>
      </c>
      <c r="F3" s="87" t="s">
        <v>6</v>
      </c>
    </row>
    <row r="4" spans="1:9" ht="21.75" customHeight="1">
      <c r="A4" s="83" t="s">
        <v>7</v>
      </c>
      <c r="B4" s="219">
        <v>332500</v>
      </c>
      <c r="C4" s="220"/>
      <c r="D4" s="221">
        <v>11</v>
      </c>
      <c r="E4" s="223">
        <v>20</v>
      </c>
      <c r="F4" s="225">
        <v>23068</v>
      </c>
    </row>
    <row r="5" spans="1:9" ht="23.1" customHeight="1">
      <c r="A5" s="83" t="s">
        <v>8</v>
      </c>
      <c r="B5" s="227">
        <v>175000</v>
      </c>
      <c r="C5" s="228"/>
      <c r="D5" s="222"/>
      <c r="E5" s="224"/>
      <c r="F5" s="226"/>
    </row>
    <row r="6" spans="1:9">
      <c r="A6" s="10" t="s">
        <v>9</v>
      </c>
      <c r="B6" s="229">
        <v>507500</v>
      </c>
      <c r="C6" s="230"/>
      <c r="D6" s="231" t="s">
        <v>10</v>
      </c>
      <c r="E6" s="232"/>
      <c r="F6" s="245">
        <f>E4-(SUM(D16:D35))</f>
        <v>20</v>
      </c>
    </row>
    <row r="7" spans="1:9">
      <c r="A7" s="11" t="s">
        <v>11</v>
      </c>
      <c r="B7" s="93">
        <f>B6+'9.17'!B7</f>
        <v>18499800</v>
      </c>
      <c r="C7" s="13">
        <v>0.34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91" t="s">
        <v>15</v>
      </c>
      <c r="C10" s="91" t="s">
        <v>16</v>
      </c>
      <c r="D10" s="209" t="s">
        <v>17</v>
      </c>
      <c r="E10" s="91" t="s">
        <v>15</v>
      </c>
      <c r="F10" s="92" t="s">
        <v>16</v>
      </c>
    </row>
    <row r="11" spans="1:9" ht="20.100000000000001" customHeight="1">
      <c r="A11" s="207"/>
      <c r="B11" s="101" t="s">
        <v>47</v>
      </c>
      <c r="C11" s="79">
        <v>3</v>
      </c>
      <c r="D11" s="137"/>
      <c r="E11" s="89" t="s">
        <v>49</v>
      </c>
      <c r="F11" s="19">
        <v>0.04</v>
      </c>
    </row>
    <row r="12" spans="1:9" ht="18" customHeight="1">
      <c r="A12" s="207"/>
      <c r="B12" s="101" t="s">
        <v>274</v>
      </c>
      <c r="C12" s="79">
        <v>3</v>
      </c>
      <c r="D12" s="137"/>
      <c r="E12" s="89" t="s">
        <v>48</v>
      </c>
      <c r="F12" s="19">
        <v>0</v>
      </c>
    </row>
    <row r="13" spans="1:9" ht="17.100000000000001" customHeight="1">
      <c r="A13" s="208"/>
      <c r="B13" s="101" t="s">
        <v>275</v>
      </c>
      <c r="C13" s="18">
        <v>2</v>
      </c>
      <c r="D13" s="210"/>
      <c r="E13" s="88" t="s">
        <v>53</v>
      </c>
      <c r="F13" s="21">
        <v>0.09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91" t="s">
        <v>19</v>
      </c>
      <c r="C15" s="91" t="s">
        <v>20</v>
      </c>
      <c r="D15" s="91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89"/>
      <c r="E16" s="199"/>
      <c r="F16" s="200"/>
    </row>
    <row r="17" spans="1:6">
      <c r="A17" s="155"/>
      <c r="B17" s="23"/>
      <c r="C17" s="89"/>
      <c r="D17" s="89"/>
      <c r="E17" s="199"/>
      <c r="F17" s="200"/>
    </row>
    <row r="18" spans="1:6">
      <c r="A18" s="155"/>
      <c r="B18" s="23"/>
      <c r="C18" s="23"/>
      <c r="D18" s="89"/>
      <c r="E18" s="199"/>
      <c r="F18" s="200"/>
    </row>
    <row r="19" spans="1:6">
      <c r="A19" s="155"/>
      <c r="B19" s="23"/>
      <c r="C19" s="89"/>
      <c r="D19" s="89"/>
      <c r="E19" s="199"/>
      <c r="F19" s="200"/>
    </row>
    <row r="20" spans="1:6">
      <c r="A20" s="155"/>
      <c r="B20" s="23"/>
      <c r="C20" s="89"/>
      <c r="D20" s="89"/>
      <c r="E20" s="199"/>
      <c r="F20" s="200"/>
    </row>
    <row r="21" spans="1:6">
      <c r="A21" s="155"/>
      <c r="B21" s="23"/>
      <c r="C21" s="89"/>
      <c r="D21" s="89"/>
      <c r="E21" s="199"/>
      <c r="F21" s="200"/>
    </row>
    <row r="22" spans="1:6" ht="18" thickBot="1">
      <c r="A22" s="162"/>
      <c r="B22" s="24"/>
      <c r="C22" s="88"/>
      <c r="D22" s="88"/>
      <c r="E22" s="194"/>
      <c r="F22" s="205"/>
    </row>
    <row r="23" spans="1:6" ht="18" thickTop="1">
      <c r="A23" s="193" t="s">
        <v>24</v>
      </c>
      <c r="B23" s="25"/>
      <c r="C23" s="26"/>
      <c r="D23" s="27"/>
      <c r="E23" s="194"/>
      <c r="F23" s="194"/>
    </row>
    <row r="24" spans="1:6">
      <c r="A24" s="155"/>
      <c r="B24" s="23"/>
      <c r="C24" s="89"/>
      <c r="D24" s="89"/>
      <c r="E24" s="195"/>
      <c r="F24" s="196"/>
    </row>
    <row r="25" spans="1:6">
      <c r="A25" s="155"/>
      <c r="B25" s="23"/>
      <c r="C25" s="89"/>
      <c r="D25" s="89"/>
      <c r="E25" s="195"/>
      <c r="F25" s="196"/>
    </row>
    <row r="26" spans="1:6">
      <c r="A26" s="155"/>
      <c r="B26" s="23"/>
      <c r="C26" s="89"/>
      <c r="D26" s="89"/>
      <c r="E26" s="197"/>
      <c r="F26" s="198"/>
    </row>
    <row r="27" spans="1:6">
      <c r="A27" s="155"/>
      <c r="B27" s="23"/>
      <c r="C27" s="23"/>
      <c r="D27" s="89"/>
      <c r="E27" s="199"/>
      <c r="F27" s="200"/>
    </row>
    <row r="28" spans="1:6">
      <c r="A28" s="155"/>
      <c r="B28" s="23"/>
      <c r="C28" s="89"/>
      <c r="D28" s="89"/>
      <c r="E28" s="197"/>
      <c r="F28" s="198"/>
    </row>
    <row r="29" spans="1:6">
      <c r="A29" s="155"/>
      <c r="B29" s="23"/>
      <c r="C29" s="23"/>
      <c r="D29" s="89"/>
      <c r="E29" s="199"/>
      <c r="F29" s="200"/>
    </row>
    <row r="30" spans="1:6">
      <c r="A30" s="155"/>
      <c r="B30" s="23"/>
      <c r="C30" s="89"/>
      <c r="D30" s="89"/>
      <c r="E30" s="199"/>
      <c r="F30" s="200"/>
    </row>
    <row r="31" spans="1:6">
      <c r="A31" s="155"/>
      <c r="B31" s="23"/>
      <c r="C31" s="89"/>
      <c r="D31" s="89"/>
      <c r="E31" s="199"/>
      <c r="F31" s="200"/>
    </row>
    <row r="32" spans="1:6">
      <c r="A32" s="155"/>
      <c r="B32" s="23"/>
      <c r="C32" s="89"/>
      <c r="D32" s="89"/>
      <c r="E32" s="199"/>
      <c r="F32" s="200"/>
    </row>
    <row r="33" spans="1:6">
      <c r="A33" s="155"/>
      <c r="B33" s="23"/>
      <c r="C33" s="89"/>
      <c r="D33" s="89"/>
      <c r="E33" s="199"/>
      <c r="F33" s="200"/>
    </row>
    <row r="34" spans="1:6">
      <c r="A34" s="155"/>
      <c r="B34" s="23"/>
      <c r="C34" s="89"/>
      <c r="D34" s="89"/>
      <c r="E34" s="199"/>
      <c r="F34" s="200"/>
    </row>
    <row r="35" spans="1:6">
      <c r="A35" s="156"/>
      <c r="B35" s="28"/>
      <c r="C35" s="90"/>
      <c r="D35" s="90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84"/>
    </row>
    <row r="39" spans="1:6">
      <c r="A39" s="178" t="s">
        <v>29</v>
      </c>
      <c r="B39" s="178"/>
      <c r="C39" s="179"/>
      <c r="D39" s="179"/>
      <c r="E39" s="32" t="s">
        <v>29</v>
      </c>
      <c r="F39" s="84"/>
    </row>
    <row r="40" spans="1:6">
      <c r="A40" s="178" t="s">
        <v>30</v>
      </c>
      <c r="B40" s="178"/>
      <c r="C40" s="179"/>
      <c r="D40" s="179"/>
      <c r="E40" s="32" t="s">
        <v>31</v>
      </c>
      <c r="F40" s="84"/>
    </row>
    <row r="41" spans="1:6">
      <c r="A41" s="178"/>
      <c r="B41" s="178"/>
      <c r="C41" s="179"/>
      <c r="D41" s="179"/>
      <c r="E41" s="32" t="s">
        <v>32</v>
      </c>
      <c r="F41" s="84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328</v>
      </c>
      <c r="F44" s="255"/>
    </row>
    <row r="45" spans="1:6">
      <c r="A45" s="155"/>
      <c r="B45" s="139"/>
      <c r="C45" s="139"/>
      <c r="D45" s="159"/>
      <c r="E45" s="168" t="s">
        <v>329</v>
      </c>
      <c r="F45" s="169"/>
    </row>
    <row r="46" spans="1:6" ht="18" customHeight="1">
      <c r="A46" s="155"/>
      <c r="B46" s="139"/>
      <c r="C46" s="139"/>
      <c r="D46" s="159"/>
      <c r="E46" s="256"/>
      <c r="F46" s="257"/>
    </row>
    <row r="47" spans="1:6" ht="18" customHeight="1">
      <c r="A47" s="155"/>
      <c r="B47" s="94"/>
      <c r="C47" s="94"/>
      <c r="D47" s="159"/>
      <c r="E47" s="256"/>
      <c r="F47" s="257"/>
    </row>
    <row r="48" spans="1:6">
      <c r="A48" s="155"/>
      <c r="B48" s="170"/>
      <c r="C48" s="171"/>
      <c r="D48" s="159"/>
      <c r="E48" s="252"/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9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E50:F50"/>
    <mergeCell ref="B51:C51"/>
    <mergeCell ref="E51:F51"/>
    <mergeCell ref="B52:C52"/>
    <mergeCell ref="E52:F52"/>
    <mergeCell ref="D43:D54"/>
    <mergeCell ref="E43:F43"/>
    <mergeCell ref="B44:C44"/>
    <mergeCell ref="E44:F44"/>
    <mergeCell ref="B45:C45"/>
    <mergeCell ref="E45:F45"/>
    <mergeCell ref="B46:C46"/>
    <mergeCell ref="E46:F46"/>
    <mergeCell ref="E47:F47"/>
    <mergeCell ref="B48:C48"/>
    <mergeCell ref="E48:F48"/>
    <mergeCell ref="B53:C53"/>
    <mergeCell ref="E53:F53"/>
    <mergeCell ref="B54:C54"/>
    <mergeCell ref="E54:F54"/>
    <mergeCell ref="A55:F55"/>
    <mergeCell ref="A43:A54"/>
    <mergeCell ref="B43:C43"/>
    <mergeCell ref="B49:C49"/>
    <mergeCell ref="E49:F49"/>
    <mergeCell ref="B50:C50"/>
    <mergeCell ref="B57:C57"/>
    <mergeCell ref="E57:F57"/>
    <mergeCell ref="B58:C58"/>
    <mergeCell ref="E58:F58"/>
    <mergeCell ref="B59:C59"/>
    <mergeCell ref="A69:F69"/>
    <mergeCell ref="E59:F59"/>
    <mergeCell ref="B60:C60"/>
    <mergeCell ref="E60:F60"/>
    <mergeCell ref="B61:C61"/>
    <mergeCell ref="E61:F61"/>
    <mergeCell ref="A62:F62"/>
    <mergeCell ref="A63:D63"/>
    <mergeCell ref="E63:F63"/>
    <mergeCell ref="A64:A67"/>
    <mergeCell ref="D64:D67"/>
    <mergeCell ref="A68:F68"/>
    <mergeCell ref="A56:A61"/>
    <mergeCell ref="B56:C56"/>
    <mergeCell ref="D56:D61"/>
    <mergeCell ref="E56:F5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>
    <pageSetUpPr fitToPage="1"/>
  </sheetPr>
  <dimension ref="A1:I185"/>
  <sheetViews>
    <sheetView workbookViewId="0">
      <selection activeCell="B7" sqref="B7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285</v>
      </c>
      <c r="C2" s="215"/>
      <c r="D2" s="4" t="s">
        <v>2</v>
      </c>
      <c r="E2" s="216" t="s">
        <v>300</v>
      </c>
      <c r="F2" s="217"/>
    </row>
    <row r="3" spans="1:9" ht="24" customHeight="1">
      <c r="A3" s="183" t="s">
        <v>3</v>
      </c>
      <c r="B3" s="184"/>
      <c r="C3" s="218"/>
      <c r="D3" s="95" t="s">
        <v>4</v>
      </c>
      <c r="E3" s="96" t="s">
        <v>5</v>
      </c>
      <c r="F3" s="104" t="s">
        <v>6</v>
      </c>
    </row>
    <row r="4" spans="1:9" ht="21.75" customHeight="1">
      <c r="A4" s="100" t="s">
        <v>7</v>
      </c>
      <c r="B4" s="219">
        <v>130000</v>
      </c>
      <c r="C4" s="220"/>
      <c r="D4" s="221">
        <v>10</v>
      </c>
      <c r="E4" s="223">
        <v>23</v>
      </c>
      <c r="F4" s="225">
        <v>49326</v>
      </c>
    </row>
    <row r="5" spans="1:9" ht="23.1" customHeight="1">
      <c r="A5" s="100" t="s">
        <v>8</v>
      </c>
      <c r="B5" s="227">
        <f>B6-B4</f>
        <v>926600</v>
      </c>
      <c r="C5" s="228"/>
      <c r="D5" s="222"/>
      <c r="E5" s="224"/>
      <c r="F5" s="226"/>
    </row>
    <row r="6" spans="1:9">
      <c r="A6" s="10" t="s">
        <v>9</v>
      </c>
      <c r="B6" s="229">
        <v>1056600</v>
      </c>
      <c r="C6" s="230"/>
      <c r="D6" s="231" t="s">
        <v>10</v>
      </c>
      <c r="E6" s="232"/>
      <c r="F6" s="245">
        <f>E4-D23-D24-D25</f>
        <v>14</v>
      </c>
    </row>
    <row r="7" spans="1:9">
      <c r="A7" s="11" t="s">
        <v>11</v>
      </c>
      <c r="B7" s="97">
        <f>B6+'9.18'!B7</f>
        <v>19556400</v>
      </c>
      <c r="C7" s="13">
        <f>B7/B8</f>
        <v>0.33717931034482757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98" t="s">
        <v>15</v>
      </c>
      <c r="C10" s="98" t="s">
        <v>16</v>
      </c>
      <c r="D10" s="209" t="s">
        <v>17</v>
      </c>
      <c r="E10" s="98" t="s">
        <v>15</v>
      </c>
      <c r="F10" s="99" t="s">
        <v>16</v>
      </c>
    </row>
    <row r="11" spans="1:9" ht="20.100000000000001" customHeight="1">
      <c r="A11" s="207"/>
      <c r="B11" s="101"/>
      <c r="C11" s="79"/>
      <c r="D11" s="137"/>
      <c r="E11" s="101" t="s">
        <v>49</v>
      </c>
      <c r="F11" s="19">
        <v>7.0000000000000007E-2</v>
      </c>
    </row>
    <row r="12" spans="1:9" ht="18" customHeight="1">
      <c r="A12" s="207"/>
      <c r="B12" s="101"/>
      <c r="C12" s="79"/>
      <c r="D12" s="137"/>
      <c r="E12" s="101" t="s">
        <v>48</v>
      </c>
      <c r="F12" s="19">
        <v>0.24</v>
      </c>
    </row>
    <row r="13" spans="1:9" ht="17.100000000000001" customHeight="1">
      <c r="A13" s="208"/>
      <c r="B13" s="101"/>
      <c r="C13" s="18"/>
      <c r="D13" s="210"/>
      <c r="E13" s="102" t="s">
        <v>53</v>
      </c>
      <c r="F13" s="21">
        <v>0.01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98" t="s">
        <v>19</v>
      </c>
      <c r="C15" s="98" t="s">
        <v>20</v>
      </c>
      <c r="D15" s="98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0.375</v>
      </c>
      <c r="C16" s="23" t="s">
        <v>286</v>
      </c>
      <c r="D16" s="101">
        <v>50</v>
      </c>
      <c r="E16" s="199" t="s">
        <v>292</v>
      </c>
      <c r="F16" s="200"/>
    </row>
    <row r="17" spans="1:6">
      <c r="A17" s="155"/>
      <c r="B17" s="23"/>
      <c r="C17" s="101"/>
      <c r="D17" s="101"/>
      <c r="E17" s="199"/>
      <c r="F17" s="200"/>
    </row>
    <row r="18" spans="1:6">
      <c r="A18" s="155"/>
      <c r="B18" s="23"/>
      <c r="C18" s="23"/>
      <c r="D18" s="101"/>
      <c r="E18" s="199"/>
      <c r="F18" s="200"/>
    </row>
    <row r="19" spans="1:6">
      <c r="A19" s="155"/>
      <c r="B19" s="23"/>
      <c r="C19" s="101"/>
      <c r="D19" s="101"/>
      <c r="E19" s="199"/>
      <c r="F19" s="200"/>
    </row>
    <row r="20" spans="1:6">
      <c r="A20" s="155"/>
      <c r="B20" s="23"/>
      <c r="C20" s="101"/>
      <c r="D20" s="101"/>
      <c r="E20" s="199"/>
      <c r="F20" s="200"/>
    </row>
    <row r="21" spans="1:6">
      <c r="A21" s="155"/>
      <c r="B21" s="23"/>
      <c r="C21" s="101"/>
      <c r="D21" s="101"/>
      <c r="E21" s="199"/>
      <c r="F21" s="200"/>
    </row>
    <row r="22" spans="1:6" ht="18" thickBot="1">
      <c r="A22" s="162"/>
      <c r="B22" s="24"/>
      <c r="C22" s="102"/>
      <c r="D22" s="102"/>
      <c r="E22" s="194"/>
      <c r="F22" s="205"/>
    </row>
    <row r="23" spans="1:6" ht="18" thickTop="1">
      <c r="A23" s="193" t="s">
        <v>24</v>
      </c>
      <c r="B23" s="25">
        <v>0.27083333333333331</v>
      </c>
      <c r="C23" s="26" t="s">
        <v>287</v>
      </c>
      <c r="D23" s="27">
        <v>3</v>
      </c>
      <c r="E23" s="194"/>
      <c r="F23" s="194"/>
    </row>
    <row r="24" spans="1:6">
      <c r="A24" s="155"/>
      <c r="B24" s="23">
        <v>0.29166666666666669</v>
      </c>
      <c r="C24" s="101" t="s">
        <v>288</v>
      </c>
      <c r="D24" s="101">
        <v>4</v>
      </c>
      <c r="E24" s="195"/>
      <c r="F24" s="196"/>
    </row>
    <row r="25" spans="1:6">
      <c r="A25" s="155"/>
      <c r="B25" s="23">
        <v>0.33333333333333331</v>
      </c>
      <c r="C25" s="101" t="s">
        <v>289</v>
      </c>
      <c r="D25" s="101">
        <v>2</v>
      </c>
      <c r="E25" s="195"/>
      <c r="F25" s="196"/>
    </row>
    <row r="26" spans="1:6">
      <c r="A26" s="155"/>
      <c r="B26" s="23"/>
      <c r="C26" s="101"/>
      <c r="D26" s="101"/>
      <c r="E26" s="197"/>
      <c r="F26" s="198"/>
    </row>
    <row r="27" spans="1:6">
      <c r="A27" s="155"/>
      <c r="B27" s="23"/>
      <c r="C27" s="23"/>
      <c r="D27" s="101"/>
      <c r="E27" s="199"/>
      <c r="F27" s="200"/>
    </row>
    <row r="28" spans="1:6">
      <c r="A28" s="155"/>
      <c r="B28" s="23"/>
      <c r="C28" s="101"/>
      <c r="D28" s="101"/>
      <c r="E28" s="197"/>
      <c r="F28" s="198"/>
    </row>
    <row r="29" spans="1:6">
      <c r="A29" s="155"/>
      <c r="B29" s="23"/>
      <c r="C29" s="23"/>
      <c r="D29" s="101"/>
      <c r="E29" s="199"/>
      <c r="F29" s="200"/>
    </row>
    <row r="30" spans="1:6">
      <c r="A30" s="155"/>
      <c r="B30" s="23"/>
      <c r="C30" s="101"/>
      <c r="D30" s="101"/>
      <c r="E30" s="199"/>
      <c r="F30" s="200"/>
    </row>
    <row r="31" spans="1:6">
      <c r="A31" s="155"/>
      <c r="B31" s="23"/>
      <c r="C31" s="101"/>
      <c r="D31" s="101"/>
      <c r="E31" s="199"/>
      <c r="F31" s="200"/>
    </row>
    <row r="32" spans="1:6">
      <c r="A32" s="155"/>
      <c r="B32" s="23"/>
      <c r="C32" s="101"/>
      <c r="D32" s="101"/>
      <c r="E32" s="199"/>
      <c r="F32" s="200"/>
    </row>
    <row r="33" spans="1:6">
      <c r="A33" s="155"/>
      <c r="B33" s="23"/>
      <c r="C33" s="101"/>
      <c r="D33" s="101"/>
      <c r="E33" s="199"/>
      <c r="F33" s="200"/>
    </row>
    <row r="34" spans="1:6">
      <c r="A34" s="155"/>
      <c r="B34" s="23"/>
      <c r="C34" s="101"/>
      <c r="D34" s="101"/>
      <c r="E34" s="199"/>
      <c r="F34" s="200"/>
    </row>
    <row r="35" spans="1:6">
      <c r="A35" s="156"/>
      <c r="B35" s="28"/>
      <c r="C35" s="103"/>
      <c r="D35" s="103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5"/>
    </row>
    <row r="39" spans="1:6">
      <c r="A39" s="178" t="s">
        <v>29</v>
      </c>
      <c r="B39" s="178"/>
      <c r="C39" s="179"/>
      <c r="D39" s="179"/>
      <c r="E39" s="32" t="s">
        <v>29</v>
      </c>
      <c r="F39" s="105"/>
    </row>
    <row r="40" spans="1:6">
      <c r="A40" s="178" t="s">
        <v>30</v>
      </c>
      <c r="B40" s="178"/>
      <c r="C40" s="179"/>
      <c r="D40" s="179"/>
      <c r="E40" s="32" t="s">
        <v>31</v>
      </c>
      <c r="F40" s="105"/>
    </row>
    <row r="41" spans="1:6">
      <c r="A41" s="178"/>
      <c r="B41" s="178"/>
      <c r="C41" s="179"/>
      <c r="D41" s="179"/>
      <c r="E41" s="32" t="s">
        <v>32</v>
      </c>
      <c r="F41" s="105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290</v>
      </c>
      <c r="F44" s="255"/>
    </row>
    <row r="45" spans="1:6">
      <c r="A45" s="155"/>
      <c r="B45" s="139"/>
      <c r="C45" s="139"/>
      <c r="D45" s="159"/>
      <c r="E45" s="168" t="s">
        <v>291</v>
      </c>
      <c r="F45" s="169"/>
    </row>
    <row r="46" spans="1:6" ht="18" customHeight="1">
      <c r="A46" s="155"/>
      <c r="B46" s="139"/>
      <c r="C46" s="139"/>
      <c r="D46" s="159"/>
      <c r="E46" s="256"/>
      <c r="F46" s="257"/>
    </row>
    <row r="47" spans="1:6" ht="18" customHeight="1">
      <c r="A47" s="155"/>
      <c r="B47" s="94"/>
      <c r="C47" s="94"/>
      <c r="D47" s="159"/>
      <c r="E47" s="256"/>
      <c r="F47" s="257"/>
    </row>
    <row r="48" spans="1:6">
      <c r="A48" s="155"/>
      <c r="B48" s="170"/>
      <c r="C48" s="171"/>
      <c r="D48" s="159"/>
      <c r="E48" s="252"/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9">
    <mergeCell ref="A69:F69"/>
    <mergeCell ref="E59:F59"/>
    <mergeCell ref="B60:C60"/>
    <mergeCell ref="E60:F60"/>
    <mergeCell ref="B61:C61"/>
    <mergeCell ref="E61:F61"/>
    <mergeCell ref="A62:F62"/>
    <mergeCell ref="A63:D63"/>
    <mergeCell ref="E63:F63"/>
    <mergeCell ref="A64:A67"/>
    <mergeCell ref="D64:D67"/>
    <mergeCell ref="A68:F68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B53:C53"/>
    <mergeCell ref="E53:F53"/>
    <mergeCell ref="B54:C54"/>
    <mergeCell ref="E54:F54"/>
    <mergeCell ref="A55:F55"/>
    <mergeCell ref="E50:F50"/>
    <mergeCell ref="B51:C51"/>
    <mergeCell ref="E51:F51"/>
    <mergeCell ref="B52:C52"/>
    <mergeCell ref="E52:F52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E46:F46"/>
    <mergeCell ref="E47:F47"/>
    <mergeCell ref="B48:C48"/>
    <mergeCell ref="E48:F48"/>
    <mergeCell ref="B49:C49"/>
    <mergeCell ref="E49:F49"/>
    <mergeCell ref="B50:C50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>
    <pageSetUpPr fitToPage="1"/>
  </sheetPr>
  <dimension ref="A1:I185"/>
  <sheetViews>
    <sheetView workbookViewId="0">
      <selection activeCell="D6" sqref="D6:E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293</v>
      </c>
      <c r="C2" s="215"/>
      <c r="D2" s="4" t="s">
        <v>2</v>
      </c>
      <c r="E2" s="216" t="s">
        <v>299</v>
      </c>
      <c r="F2" s="217"/>
    </row>
    <row r="3" spans="1:9" ht="24" customHeight="1">
      <c r="A3" s="183" t="s">
        <v>3</v>
      </c>
      <c r="B3" s="184"/>
      <c r="C3" s="218"/>
      <c r="D3" s="95" t="s">
        <v>4</v>
      </c>
      <c r="E3" s="96" t="s">
        <v>5</v>
      </c>
      <c r="F3" s="104" t="s">
        <v>6</v>
      </c>
    </row>
    <row r="4" spans="1:9" ht="21.75" customHeight="1">
      <c r="A4" s="100" t="s">
        <v>7</v>
      </c>
      <c r="B4" s="219">
        <v>230000</v>
      </c>
      <c r="C4" s="220"/>
      <c r="D4" s="221">
        <v>10</v>
      </c>
      <c r="E4" s="223">
        <v>41</v>
      </c>
      <c r="F4" s="225">
        <v>104047</v>
      </c>
    </row>
    <row r="5" spans="1:9" ht="23.1" customHeight="1">
      <c r="A5" s="100" t="s">
        <v>8</v>
      </c>
      <c r="B5" s="227">
        <f>B6-B4</f>
        <v>2447000</v>
      </c>
      <c r="C5" s="228"/>
      <c r="D5" s="222"/>
      <c r="E5" s="224"/>
      <c r="F5" s="226"/>
    </row>
    <row r="6" spans="1:9">
      <c r="A6" s="10" t="s">
        <v>9</v>
      </c>
      <c r="B6" s="229">
        <v>2677000</v>
      </c>
      <c r="C6" s="230"/>
      <c r="D6" s="231" t="s">
        <v>10</v>
      </c>
      <c r="E6" s="232"/>
      <c r="F6" s="245">
        <f>E4-(SUM(D17:D24))</f>
        <v>16</v>
      </c>
    </row>
    <row r="7" spans="1:9">
      <c r="A7" s="11" t="s">
        <v>11</v>
      </c>
      <c r="B7" s="97">
        <f>B6+'9.19'!B7</f>
        <v>22233400</v>
      </c>
      <c r="C7" s="13">
        <f>B7/B8</f>
        <v>0.3833344827586207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98" t="s">
        <v>15</v>
      </c>
      <c r="C10" s="98" t="s">
        <v>16</v>
      </c>
      <c r="D10" s="209" t="s">
        <v>17</v>
      </c>
      <c r="E10" s="98" t="s">
        <v>15</v>
      </c>
      <c r="F10" s="99" t="s">
        <v>16</v>
      </c>
    </row>
    <row r="11" spans="1:9" ht="20.100000000000001" customHeight="1">
      <c r="A11" s="207"/>
      <c r="B11" s="101" t="s">
        <v>294</v>
      </c>
      <c r="C11" s="79">
        <v>20</v>
      </c>
      <c r="D11" s="137"/>
      <c r="E11" s="101" t="s">
        <v>49</v>
      </c>
      <c r="F11" s="19">
        <v>0.03</v>
      </c>
    </row>
    <row r="12" spans="1:9" ht="18" customHeight="1">
      <c r="A12" s="207"/>
      <c r="B12" s="101" t="s">
        <v>171</v>
      </c>
      <c r="C12" s="79">
        <v>3</v>
      </c>
      <c r="D12" s="137"/>
      <c r="E12" s="101" t="s">
        <v>48</v>
      </c>
      <c r="F12" s="19">
        <v>0.25</v>
      </c>
    </row>
    <row r="13" spans="1:9" ht="17.100000000000001" customHeight="1">
      <c r="A13" s="208"/>
      <c r="B13" s="101" t="s">
        <v>47</v>
      </c>
      <c r="C13" s="79">
        <v>2</v>
      </c>
      <c r="D13" s="210"/>
      <c r="E13" s="102" t="s">
        <v>53</v>
      </c>
      <c r="F13" s="21">
        <v>0.02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98" t="s">
        <v>19</v>
      </c>
      <c r="C15" s="98" t="s">
        <v>20</v>
      </c>
      <c r="D15" s="98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0.375</v>
      </c>
      <c r="C16" s="23" t="s">
        <v>286</v>
      </c>
      <c r="D16" s="101">
        <v>50</v>
      </c>
      <c r="E16" s="199" t="s">
        <v>295</v>
      </c>
      <c r="F16" s="200"/>
    </row>
    <row r="17" spans="1:6">
      <c r="A17" s="155"/>
      <c r="B17" s="23">
        <v>0.52083333333333337</v>
      </c>
      <c r="C17" s="101" t="s">
        <v>296</v>
      </c>
      <c r="D17" s="101">
        <v>3</v>
      </c>
      <c r="E17" s="199"/>
      <c r="F17" s="200"/>
    </row>
    <row r="18" spans="1:6">
      <c r="A18" s="155"/>
      <c r="B18" s="23"/>
      <c r="C18" s="23"/>
      <c r="D18" s="101"/>
      <c r="E18" s="199"/>
      <c r="F18" s="200"/>
    </row>
    <row r="19" spans="1:6">
      <c r="A19" s="155"/>
      <c r="B19" s="23"/>
      <c r="C19" s="101"/>
      <c r="D19" s="101"/>
      <c r="E19" s="199"/>
      <c r="F19" s="200"/>
    </row>
    <row r="20" spans="1:6">
      <c r="A20" s="155"/>
      <c r="B20" s="23"/>
      <c r="C20" s="101"/>
      <c r="D20" s="101"/>
      <c r="E20" s="199"/>
      <c r="F20" s="200"/>
    </row>
    <row r="21" spans="1:6">
      <c r="A21" s="155"/>
      <c r="B21" s="23"/>
      <c r="C21" s="101"/>
      <c r="D21" s="101"/>
      <c r="E21" s="199"/>
      <c r="F21" s="200"/>
    </row>
    <row r="22" spans="1:6" ht="18" thickBot="1">
      <c r="A22" s="162"/>
      <c r="B22" s="24"/>
      <c r="C22" s="102"/>
      <c r="D22" s="102"/>
      <c r="E22" s="194"/>
      <c r="F22" s="205"/>
    </row>
    <row r="23" spans="1:6" ht="18" thickTop="1">
      <c r="A23" s="193" t="s">
        <v>24</v>
      </c>
      <c r="B23" s="25">
        <v>0.27083333333333331</v>
      </c>
      <c r="C23" s="26" t="s">
        <v>211</v>
      </c>
      <c r="D23" s="27">
        <v>20</v>
      </c>
      <c r="E23" s="194" t="s">
        <v>297</v>
      </c>
      <c r="F23" s="194"/>
    </row>
    <row r="24" spans="1:6">
      <c r="A24" s="155"/>
      <c r="B24" s="23">
        <v>0.33333333333333331</v>
      </c>
      <c r="C24" s="101" t="s">
        <v>298</v>
      </c>
      <c r="D24" s="101">
        <v>2</v>
      </c>
      <c r="E24" s="195"/>
      <c r="F24" s="196"/>
    </row>
    <row r="25" spans="1:6">
      <c r="A25" s="155"/>
      <c r="B25" s="23"/>
      <c r="C25" s="101"/>
      <c r="D25" s="101"/>
      <c r="E25" s="195"/>
      <c r="F25" s="196"/>
    </row>
    <row r="26" spans="1:6">
      <c r="A26" s="155"/>
      <c r="B26" s="23"/>
      <c r="C26" s="101"/>
      <c r="D26" s="101"/>
      <c r="E26" s="197"/>
      <c r="F26" s="198"/>
    </row>
    <row r="27" spans="1:6">
      <c r="A27" s="155"/>
      <c r="B27" s="23"/>
      <c r="C27" s="23"/>
      <c r="D27" s="101"/>
      <c r="E27" s="199"/>
      <c r="F27" s="200"/>
    </row>
    <row r="28" spans="1:6">
      <c r="A28" s="155"/>
      <c r="B28" s="23"/>
      <c r="C28" s="101"/>
      <c r="D28" s="101"/>
      <c r="E28" s="197"/>
      <c r="F28" s="198"/>
    </row>
    <row r="29" spans="1:6">
      <c r="A29" s="155"/>
      <c r="B29" s="23"/>
      <c r="C29" s="23"/>
      <c r="D29" s="101"/>
      <c r="E29" s="199"/>
      <c r="F29" s="200"/>
    </row>
    <row r="30" spans="1:6">
      <c r="A30" s="155"/>
      <c r="B30" s="23"/>
      <c r="C30" s="101"/>
      <c r="D30" s="101"/>
      <c r="E30" s="199"/>
      <c r="F30" s="200"/>
    </row>
    <row r="31" spans="1:6">
      <c r="A31" s="155"/>
      <c r="B31" s="23"/>
      <c r="C31" s="101"/>
      <c r="D31" s="101"/>
      <c r="E31" s="199"/>
      <c r="F31" s="200"/>
    </row>
    <row r="32" spans="1:6">
      <c r="A32" s="155"/>
      <c r="B32" s="23"/>
      <c r="C32" s="101"/>
      <c r="D32" s="101"/>
      <c r="E32" s="199"/>
      <c r="F32" s="200"/>
    </row>
    <row r="33" spans="1:6">
      <c r="A33" s="155"/>
      <c r="B33" s="23"/>
      <c r="C33" s="101"/>
      <c r="D33" s="101"/>
      <c r="E33" s="199"/>
      <c r="F33" s="200"/>
    </row>
    <row r="34" spans="1:6">
      <c r="A34" s="155"/>
      <c r="B34" s="23"/>
      <c r="C34" s="101"/>
      <c r="D34" s="101"/>
      <c r="E34" s="199"/>
      <c r="F34" s="200"/>
    </row>
    <row r="35" spans="1:6">
      <c r="A35" s="156"/>
      <c r="B35" s="28"/>
      <c r="C35" s="103"/>
      <c r="D35" s="103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5"/>
    </row>
    <row r="39" spans="1:6">
      <c r="A39" s="178" t="s">
        <v>29</v>
      </c>
      <c r="B39" s="178"/>
      <c r="C39" s="179"/>
      <c r="D39" s="179"/>
      <c r="E39" s="32" t="s">
        <v>29</v>
      </c>
      <c r="F39" s="105"/>
    </row>
    <row r="40" spans="1:6">
      <c r="A40" s="178" t="s">
        <v>30</v>
      </c>
      <c r="B40" s="178"/>
      <c r="C40" s="179"/>
      <c r="D40" s="179"/>
      <c r="E40" s="32" t="s">
        <v>31</v>
      </c>
      <c r="F40" s="105"/>
    </row>
    <row r="41" spans="1:6">
      <c r="A41" s="178"/>
      <c r="B41" s="178"/>
      <c r="C41" s="179"/>
      <c r="D41" s="179"/>
      <c r="E41" s="32" t="s">
        <v>32</v>
      </c>
      <c r="F41" s="105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 ht="17.25" customHeight="1">
      <c r="A44" s="155"/>
      <c r="B44" s="166"/>
      <c r="C44" s="167"/>
      <c r="D44" s="159"/>
      <c r="E44" s="254" t="s">
        <v>301</v>
      </c>
      <c r="F44" s="255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68" t="s">
        <v>303</v>
      </c>
      <c r="F46" s="169"/>
    </row>
    <row r="47" spans="1:6" ht="18" customHeight="1">
      <c r="A47" s="155"/>
      <c r="B47" s="94"/>
      <c r="C47" s="94"/>
      <c r="D47" s="159"/>
      <c r="E47" s="106" t="s">
        <v>302</v>
      </c>
      <c r="F47" s="107"/>
    </row>
    <row r="48" spans="1:6">
      <c r="A48" s="155"/>
      <c r="B48" s="170"/>
      <c r="C48" s="171"/>
      <c r="D48" s="159"/>
      <c r="E48" s="252"/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8">
    <mergeCell ref="A69:F69"/>
    <mergeCell ref="E59:F59"/>
    <mergeCell ref="B60:C60"/>
    <mergeCell ref="E60:F60"/>
    <mergeCell ref="B61:C61"/>
    <mergeCell ref="E61:F61"/>
    <mergeCell ref="A62:F62"/>
    <mergeCell ref="A63:D63"/>
    <mergeCell ref="E63:F63"/>
    <mergeCell ref="A64:A67"/>
    <mergeCell ref="D64:D67"/>
    <mergeCell ref="A68:F68"/>
    <mergeCell ref="B54:C54"/>
    <mergeCell ref="E54:F54"/>
    <mergeCell ref="A55:F55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B51:C51"/>
    <mergeCell ref="E51:F51"/>
    <mergeCell ref="B52:C52"/>
    <mergeCell ref="E52:F52"/>
    <mergeCell ref="B53:C53"/>
    <mergeCell ref="E53:F53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E46:F46"/>
    <mergeCell ref="B48:C48"/>
    <mergeCell ref="E48:F48"/>
    <mergeCell ref="B49:C49"/>
    <mergeCell ref="E49:F49"/>
    <mergeCell ref="B50:C50"/>
    <mergeCell ref="E50:F50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I184"/>
  <sheetViews>
    <sheetView topLeftCell="A38"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73</v>
      </c>
      <c r="C2" s="215"/>
      <c r="D2" s="4" t="s">
        <v>2</v>
      </c>
      <c r="E2" s="216" t="s">
        <v>52</v>
      </c>
      <c r="F2" s="217"/>
    </row>
    <row r="3" spans="1:9" ht="24" customHeight="1">
      <c r="A3" s="183" t="s">
        <v>3</v>
      </c>
      <c r="B3" s="184"/>
      <c r="C3" s="218"/>
      <c r="D3" s="46" t="s">
        <v>4</v>
      </c>
      <c r="E3" s="47" t="s">
        <v>5</v>
      </c>
      <c r="F3" s="55" t="s">
        <v>6</v>
      </c>
    </row>
    <row r="4" spans="1:9" ht="21.75" customHeight="1">
      <c r="A4" s="51" t="s">
        <v>7</v>
      </c>
      <c r="B4" s="219">
        <v>271000</v>
      </c>
      <c r="C4" s="220"/>
      <c r="D4" s="221">
        <v>13</v>
      </c>
      <c r="E4" s="223">
        <v>31</v>
      </c>
      <c r="F4" s="225">
        <v>35241</v>
      </c>
    </row>
    <row r="5" spans="1:9" ht="23.1" customHeight="1">
      <c r="A5" s="51" t="s">
        <v>8</v>
      </c>
      <c r="B5" s="227">
        <f>B6-B4</f>
        <v>821500</v>
      </c>
      <c r="C5" s="228"/>
      <c r="D5" s="222"/>
      <c r="E5" s="224"/>
      <c r="F5" s="226"/>
    </row>
    <row r="6" spans="1:9">
      <c r="A6" s="10" t="s">
        <v>9</v>
      </c>
      <c r="B6" s="229">
        <v>1092500</v>
      </c>
      <c r="C6" s="230"/>
      <c r="D6" s="231" t="s">
        <v>10</v>
      </c>
      <c r="E6" s="232"/>
      <c r="F6" s="237">
        <v>22</v>
      </c>
    </row>
    <row r="7" spans="1:9">
      <c r="A7" s="11" t="s">
        <v>11</v>
      </c>
      <c r="B7" s="48">
        <f>670700+1092500</f>
        <v>1763200</v>
      </c>
      <c r="C7" s="13">
        <f>B7/B8</f>
        <v>3.04E-2</v>
      </c>
      <c r="D7" s="233"/>
      <c r="E7" s="234"/>
      <c r="F7" s="238"/>
    </row>
    <row r="8" spans="1:9">
      <c r="A8" s="14" t="s">
        <v>12</v>
      </c>
      <c r="B8" s="240">
        <v>58000000</v>
      </c>
      <c r="C8" s="241"/>
      <c r="D8" s="235"/>
      <c r="E8" s="236"/>
      <c r="F8" s="239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49" t="s">
        <v>15</v>
      </c>
      <c r="C10" s="49" t="s">
        <v>16</v>
      </c>
      <c r="D10" s="209" t="s">
        <v>17</v>
      </c>
      <c r="E10" s="49" t="s">
        <v>15</v>
      </c>
      <c r="F10" s="50" t="s">
        <v>16</v>
      </c>
    </row>
    <row r="11" spans="1:9" ht="20.100000000000001" customHeight="1">
      <c r="A11" s="207"/>
      <c r="B11" s="52" t="s">
        <v>51</v>
      </c>
      <c r="C11" s="18">
        <v>9</v>
      </c>
      <c r="D11" s="137"/>
      <c r="E11" s="52" t="s">
        <v>48</v>
      </c>
      <c r="F11" s="19">
        <v>0.12</v>
      </c>
    </row>
    <row r="12" spans="1:9" ht="18" customHeight="1">
      <c r="A12" s="207"/>
      <c r="B12" s="52" t="s">
        <v>74</v>
      </c>
      <c r="C12" s="18">
        <v>3</v>
      </c>
      <c r="D12" s="137"/>
      <c r="E12" s="52" t="s">
        <v>49</v>
      </c>
      <c r="F12" s="19">
        <v>0.09</v>
      </c>
    </row>
    <row r="13" spans="1:9" ht="17.100000000000001" customHeight="1">
      <c r="A13" s="208"/>
      <c r="B13" s="52" t="s">
        <v>75</v>
      </c>
      <c r="C13" s="18">
        <v>2</v>
      </c>
      <c r="D13" s="210"/>
      <c r="E13" s="53" t="s">
        <v>76</v>
      </c>
      <c r="F13" s="21">
        <v>0.04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49" t="s">
        <v>19</v>
      </c>
      <c r="C15" s="49" t="s">
        <v>20</v>
      </c>
      <c r="D15" s="49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6.25E-2</v>
      </c>
      <c r="C16" s="23" t="s">
        <v>77</v>
      </c>
      <c r="D16" s="52">
        <v>2</v>
      </c>
      <c r="E16" s="199"/>
      <c r="F16" s="200"/>
    </row>
    <row r="17" spans="1:6">
      <c r="A17" s="155"/>
      <c r="B17" s="23"/>
      <c r="C17" s="52"/>
      <c r="D17" s="52"/>
      <c r="E17" s="199"/>
      <c r="F17" s="200"/>
    </row>
    <row r="18" spans="1:6">
      <c r="A18" s="155"/>
      <c r="B18" s="23"/>
      <c r="C18" s="23"/>
      <c r="D18" s="52"/>
      <c r="E18" s="199"/>
      <c r="F18" s="200"/>
    </row>
    <row r="19" spans="1:6">
      <c r="A19" s="155"/>
      <c r="B19" s="23"/>
      <c r="C19" s="52"/>
      <c r="D19" s="52"/>
      <c r="E19" s="199"/>
      <c r="F19" s="200"/>
    </row>
    <row r="20" spans="1:6">
      <c r="A20" s="155"/>
      <c r="B20" s="23"/>
      <c r="C20" s="52"/>
      <c r="D20" s="52"/>
      <c r="E20" s="199"/>
      <c r="F20" s="200"/>
    </row>
    <row r="21" spans="1:6">
      <c r="A21" s="155"/>
      <c r="B21" s="23"/>
      <c r="C21" s="52"/>
      <c r="D21" s="52"/>
      <c r="E21" s="199"/>
      <c r="F21" s="200"/>
    </row>
    <row r="22" spans="1:6" ht="18" thickBot="1">
      <c r="A22" s="162"/>
      <c r="B22" s="24"/>
      <c r="C22" s="53"/>
      <c r="D22" s="53"/>
      <c r="E22" s="194"/>
      <c r="F22" s="205"/>
    </row>
    <row r="23" spans="1:6" ht="18" thickTop="1">
      <c r="A23" s="193" t="s">
        <v>24</v>
      </c>
      <c r="B23" s="25">
        <v>0.29166666666666669</v>
      </c>
      <c r="C23" s="26" t="s">
        <v>78</v>
      </c>
      <c r="D23" s="27">
        <v>2</v>
      </c>
      <c r="E23" s="194"/>
      <c r="F23" s="194"/>
    </row>
    <row r="24" spans="1:6">
      <c r="A24" s="155"/>
      <c r="B24" s="23">
        <v>0.3125</v>
      </c>
      <c r="C24" s="52" t="s">
        <v>79</v>
      </c>
      <c r="D24" s="52">
        <v>5</v>
      </c>
      <c r="E24" s="195"/>
      <c r="F24" s="196"/>
    </row>
    <row r="25" spans="1:6">
      <c r="A25" s="155"/>
      <c r="B25" s="23"/>
      <c r="C25" s="52"/>
      <c r="D25" s="52"/>
      <c r="E25" s="195"/>
      <c r="F25" s="196"/>
    </row>
    <row r="26" spans="1:6">
      <c r="A26" s="155"/>
      <c r="B26" s="23"/>
      <c r="C26" s="52"/>
      <c r="D26" s="52"/>
      <c r="E26" s="197"/>
      <c r="F26" s="198"/>
    </row>
    <row r="27" spans="1:6">
      <c r="A27" s="155"/>
      <c r="B27" s="23"/>
      <c r="C27" s="23"/>
      <c r="D27" s="52"/>
      <c r="E27" s="199"/>
      <c r="F27" s="200"/>
    </row>
    <row r="28" spans="1:6">
      <c r="A28" s="155"/>
      <c r="B28" s="23"/>
      <c r="C28" s="52"/>
      <c r="D28" s="52"/>
      <c r="E28" s="197"/>
      <c r="F28" s="198"/>
    </row>
    <row r="29" spans="1:6">
      <c r="A29" s="155"/>
      <c r="B29" s="23"/>
      <c r="C29" s="23"/>
      <c r="D29" s="52"/>
      <c r="E29" s="199"/>
      <c r="F29" s="200"/>
    </row>
    <row r="30" spans="1:6">
      <c r="A30" s="155"/>
      <c r="B30" s="23"/>
      <c r="C30" s="52"/>
      <c r="D30" s="52"/>
      <c r="E30" s="199"/>
      <c r="F30" s="200"/>
    </row>
    <row r="31" spans="1:6">
      <c r="A31" s="155"/>
      <c r="B31" s="23"/>
      <c r="C31" s="52"/>
      <c r="D31" s="52"/>
      <c r="E31" s="199"/>
      <c r="F31" s="200"/>
    </row>
    <row r="32" spans="1:6">
      <c r="A32" s="155"/>
      <c r="B32" s="23"/>
      <c r="C32" s="52"/>
      <c r="D32" s="52"/>
      <c r="E32" s="199"/>
      <c r="F32" s="200"/>
    </row>
    <row r="33" spans="1:6">
      <c r="A33" s="155"/>
      <c r="B33" s="23"/>
      <c r="C33" s="52"/>
      <c r="D33" s="52"/>
      <c r="E33" s="199"/>
      <c r="F33" s="200"/>
    </row>
    <row r="34" spans="1:6">
      <c r="A34" s="155"/>
      <c r="B34" s="23"/>
      <c r="C34" s="52"/>
      <c r="D34" s="52"/>
      <c r="E34" s="199"/>
      <c r="F34" s="200"/>
    </row>
    <row r="35" spans="1:6">
      <c r="A35" s="156"/>
      <c r="B35" s="28"/>
      <c r="C35" s="54"/>
      <c r="D35" s="5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65</v>
      </c>
    </row>
    <row r="39" spans="1:6">
      <c r="A39" s="178" t="s">
        <v>29</v>
      </c>
      <c r="B39" s="178"/>
      <c r="C39" s="179"/>
      <c r="D39" s="179"/>
      <c r="E39" s="32" t="s">
        <v>29</v>
      </c>
      <c r="F39" s="56" t="s">
        <v>80</v>
      </c>
    </row>
    <row r="40" spans="1:6">
      <c r="A40" s="178" t="s">
        <v>30</v>
      </c>
      <c r="B40" s="178"/>
      <c r="C40" s="179"/>
      <c r="D40" s="179"/>
      <c r="E40" s="32" t="s">
        <v>31</v>
      </c>
      <c r="F40" s="56" t="s">
        <v>55</v>
      </c>
    </row>
    <row r="41" spans="1:6">
      <c r="A41" s="178"/>
      <c r="B41" s="178"/>
      <c r="C41" s="179"/>
      <c r="D41" s="179"/>
      <c r="E41" s="32" t="s">
        <v>32</v>
      </c>
      <c r="F41" s="56" t="s">
        <v>81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6" ht="27.75" customHeight="1">
      <c r="A44" s="155"/>
      <c r="B44" s="166"/>
      <c r="C44" s="167"/>
      <c r="D44" s="159"/>
      <c r="E44" s="168" t="s">
        <v>82</v>
      </c>
      <c r="F44" s="169"/>
    </row>
    <row r="45" spans="1:6">
      <c r="A45" s="155"/>
      <c r="B45" s="139"/>
      <c r="C45" s="139"/>
      <c r="D45" s="159"/>
      <c r="E45" s="168" t="s">
        <v>83</v>
      </c>
      <c r="F45" s="169"/>
    </row>
    <row r="46" spans="1:6" ht="18" customHeight="1">
      <c r="A46" s="155"/>
      <c r="B46" s="139"/>
      <c r="C46" s="139"/>
      <c r="D46" s="159"/>
      <c r="E46" s="1" t="s">
        <v>39</v>
      </c>
    </row>
    <row r="47" spans="1:6">
      <c r="A47" s="155"/>
      <c r="B47" s="170"/>
      <c r="C47" s="171"/>
      <c r="D47" s="159"/>
      <c r="E47" s="172" t="s">
        <v>84</v>
      </c>
      <c r="F47" s="173"/>
    </row>
    <row r="48" spans="1:6" ht="17.25" customHeight="1">
      <c r="A48" s="155"/>
      <c r="B48" s="174"/>
      <c r="C48" s="147"/>
      <c r="D48" s="159"/>
      <c r="E48" s="175" t="s">
        <v>85</v>
      </c>
      <c r="F48" s="176"/>
    </row>
    <row r="49" spans="1:6" ht="18" customHeight="1">
      <c r="A49" s="155"/>
      <c r="B49" s="177"/>
      <c r="C49" s="177"/>
      <c r="D49" s="159"/>
      <c r="E49" s="145" t="s">
        <v>86</v>
      </c>
      <c r="F49" s="146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157" t="s">
        <v>87</v>
      </c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/>
      <c r="F64" s="38"/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68:F68"/>
    <mergeCell ref="B60:C60"/>
    <mergeCell ref="E60:F60"/>
    <mergeCell ref="A61:F61"/>
    <mergeCell ref="A62:D62"/>
    <mergeCell ref="E62:F62"/>
    <mergeCell ref="A63:A66"/>
    <mergeCell ref="D63:D66"/>
    <mergeCell ref="B57:C57"/>
    <mergeCell ref="E57:F57"/>
    <mergeCell ref="B58:C58"/>
    <mergeCell ref="E58:F58"/>
    <mergeCell ref="A67:F67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>
    <pageSetUpPr fitToPage="1"/>
  </sheetPr>
  <dimension ref="A1:I185"/>
  <sheetViews>
    <sheetView workbookViewId="0">
      <selection activeCell="F6" sqref="F6:F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304</v>
      </c>
      <c r="C2" s="215"/>
      <c r="D2" s="4" t="s">
        <v>2</v>
      </c>
      <c r="E2" s="216" t="s">
        <v>300</v>
      </c>
      <c r="F2" s="217"/>
    </row>
    <row r="3" spans="1:9" ht="24" customHeight="1">
      <c r="A3" s="183" t="s">
        <v>3</v>
      </c>
      <c r="B3" s="184"/>
      <c r="C3" s="218"/>
      <c r="D3" s="95" t="s">
        <v>4</v>
      </c>
      <c r="E3" s="96" t="s">
        <v>5</v>
      </c>
      <c r="F3" s="104" t="s">
        <v>6</v>
      </c>
    </row>
    <row r="4" spans="1:9" ht="21.75" customHeight="1">
      <c r="A4" s="100" t="s">
        <v>7</v>
      </c>
      <c r="B4" s="219">
        <v>7300000</v>
      </c>
      <c r="C4" s="220"/>
      <c r="D4" s="221">
        <v>11</v>
      </c>
      <c r="E4" s="223">
        <v>159</v>
      </c>
      <c r="F4" s="225">
        <f>B6/E4</f>
        <v>56465.408805031446</v>
      </c>
    </row>
    <row r="5" spans="1:9" ht="23.1" customHeight="1">
      <c r="A5" s="100" t="s">
        <v>8</v>
      </c>
      <c r="B5" s="227">
        <f>B6-B4</f>
        <v>1678000</v>
      </c>
      <c r="C5" s="228"/>
      <c r="D5" s="222"/>
      <c r="E5" s="224"/>
      <c r="F5" s="226"/>
    </row>
    <row r="6" spans="1:9">
      <c r="A6" s="10" t="s">
        <v>9</v>
      </c>
      <c r="B6" s="229">
        <v>8978000</v>
      </c>
      <c r="C6" s="230"/>
      <c r="D6" s="231" t="s">
        <v>10</v>
      </c>
      <c r="E6" s="232"/>
      <c r="F6" s="245">
        <f>E4-(SUM(D16:D35))-90</f>
        <v>5</v>
      </c>
    </row>
    <row r="7" spans="1:9">
      <c r="A7" s="11" t="s">
        <v>11</v>
      </c>
      <c r="B7" s="97">
        <f>B6+'9.20'!B7</f>
        <v>31211400</v>
      </c>
      <c r="C7" s="13">
        <v>0.45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98" t="s">
        <v>15</v>
      </c>
      <c r="C10" s="98" t="s">
        <v>16</v>
      </c>
      <c r="D10" s="209" t="s">
        <v>17</v>
      </c>
      <c r="E10" s="98" t="s">
        <v>15</v>
      </c>
      <c r="F10" s="99" t="s">
        <v>16</v>
      </c>
    </row>
    <row r="11" spans="1:9" ht="20.100000000000001" customHeight="1">
      <c r="A11" s="207"/>
      <c r="B11" s="101" t="s">
        <v>311</v>
      </c>
      <c r="C11" s="79">
        <v>3</v>
      </c>
      <c r="D11" s="137"/>
      <c r="E11" s="101" t="s">
        <v>49</v>
      </c>
      <c r="F11" s="19">
        <v>0</v>
      </c>
    </row>
    <row r="12" spans="1:9" ht="18" customHeight="1">
      <c r="A12" s="207"/>
      <c r="B12" s="101" t="s">
        <v>312</v>
      </c>
      <c r="C12" s="79">
        <v>4</v>
      </c>
      <c r="D12" s="137"/>
      <c r="E12" s="101" t="s">
        <v>48</v>
      </c>
      <c r="F12" s="19">
        <v>0.01</v>
      </c>
    </row>
    <row r="13" spans="1:9" ht="17.100000000000001" customHeight="1">
      <c r="A13" s="208"/>
      <c r="B13" s="101" t="s">
        <v>313</v>
      </c>
      <c r="C13" s="18">
        <v>3</v>
      </c>
      <c r="D13" s="210"/>
      <c r="E13" s="102" t="s">
        <v>53</v>
      </c>
      <c r="F13" s="21">
        <v>0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98" t="s">
        <v>19</v>
      </c>
      <c r="C15" s="98" t="s">
        <v>20</v>
      </c>
      <c r="D15" s="98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0.375</v>
      </c>
      <c r="C16" s="23" t="s">
        <v>286</v>
      </c>
      <c r="D16" s="101">
        <v>50</v>
      </c>
      <c r="E16" s="199"/>
      <c r="F16" s="200"/>
    </row>
    <row r="17" spans="1:6">
      <c r="A17" s="155"/>
      <c r="B17" s="23"/>
      <c r="C17" s="101"/>
      <c r="D17" s="101"/>
      <c r="E17" s="199"/>
      <c r="F17" s="200"/>
    </row>
    <row r="18" spans="1:6">
      <c r="A18" s="155"/>
      <c r="B18" s="23"/>
      <c r="C18" s="23"/>
      <c r="D18" s="101"/>
      <c r="E18" s="199"/>
      <c r="F18" s="200"/>
    </row>
    <row r="19" spans="1:6">
      <c r="A19" s="155"/>
      <c r="B19" s="23"/>
      <c r="C19" s="101"/>
      <c r="D19" s="101"/>
      <c r="E19" s="199"/>
      <c r="F19" s="200"/>
    </row>
    <row r="20" spans="1:6">
      <c r="A20" s="155"/>
      <c r="B20" s="23"/>
      <c r="C20" s="101"/>
      <c r="D20" s="101"/>
      <c r="E20" s="199"/>
      <c r="F20" s="200"/>
    </row>
    <row r="21" spans="1:6">
      <c r="A21" s="155"/>
      <c r="B21" s="23"/>
      <c r="C21" s="101"/>
      <c r="D21" s="101"/>
      <c r="E21" s="199"/>
      <c r="F21" s="200"/>
    </row>
    <row r="22" spans="1:6" ht="18" thickBot="1">
      <c r="A22" s="162"/>
      <c r="B22" s="24"/>
      <c r="C22" s="102"/>
      <c r="D22" s="102"/>
      <c r="E22" s="194"/>
      <c r="F22" s="205"/>
    </row>
    <row r="23" spans="1:6" ht="18" thickTop="1">
      <c r="A23" s="193" t="s">
        <v>24</v>
      </c>
      <c r="B23" s="25">
        <v>0.3125</v>
      </c>
      <c r="C23" s="26" t="s">
        <v>306</v>
      </c>
      <c r="D23" s="27">
        <v>4</v>
      </c>
      <c r="E23" s="194"/>
      <c r="F23" s="194"/>
    </row>
    <row r="24" spans="1:6">
      <c r="A24" s="155"/>
      <c r="B24" s="23">
        <v>0.29166666666666669</v>
      </c>
      <c r="C24" s="101" t="s">
        <v>307</v>
      </c>
      <c r="D24" s="101">
        <v>2</v>
      </c>
      <c r="E24" s="195"/>
      <c r="F24" s="196"/>
    </row>
    <row r="25" spans="1:6">
      <c r="A25" s="155"/>
      <c r="B25" s="23">
        <v>0.27083333333333331</v>
      </c>
      <c r="C25" s="101" t="s">
        <v>308</v>
      </c>
      <c r="D25" s="101">
        <v>6</v>
      </c>
      <c r="E25" s="195" t="s">
        <v>309</v>
      </c>
      <c r="F25" s="196"/>
    </row>
    <row r="26" spans="1:6">
      <c r="A26" s="155"/>
      <c r="B26" s="23">
        <v>0.3125</v>
      </c>
      <c r="C26" s="101" t="s">
        <v>310</v>
      </c>
      <c r="D26" s="101">
        <v>2</v>
      </c>
      <c r="E26" s="197"/>
      <c r="F26" s="198"/>
    </row>
    <row r="27" spans="1:6">
      <c r="A27" s="155"/>
      <c r="B27" s="23"/>
      <c r="C27" s="23"/>
      <c r="D27" s="101"/>
      <c r="E27" s="199"/>
      <c r="F27" s="200"/>
    </row>
    <row r="28" spans="1:6">
      <c r="A28" s="155"/>
      <c r="B28" s="23"/>
      <c r="C28" s="101"/>
      <c r="D28" s="101"/>
      <c r="E28" s="197"/>
      <c r="F28" s="198"/>
    </row>
    <row r="29" spans="1:6">
      <c r="A29" s="155"/>
      <c r="B29" s="23"/>
      <c r="C29" s="23"/>
      <c r="D29" s="101"/>
      <c r="E29" s="199"/>
      <c r="F29" s="200"/>
    </row>
    <row r="30" spans="1:6">
      <c r="A30" s="155"/>
      <c r="B30" s="23"/>
      <c r="C30" s="101"/>
      <c r="D30" s="101"/>
      <c r="E30" s="199"/>
      <c r="F30" s="200"/>
    </row>
    <row r="31" spans="1:6">
      <c r="A31" s="155"/>
      <c r="B31" s="23"/>
      <c r="C31" s="101"/>
      <c r="D31" s="101"/>
      <c r="E31" s="199"/>
      <c r="F31" s="200"/>
    </row>
    <row r="32" spans="1:6">
      <c r="A32" s="155"/>
      <c r="B32" s="23"/>
      <c r="C32" s="101"/>
      <c r="D32" s="101"/>
      <c r="E32" s="199"/>
      <c r="F32" s="200"/>
    </row>
    <row r="33" spans="1:6">
      <c r="A33" s="155"/>
      <c r="B33" s="23"/>
      <c r="C33" s="101"/>
      <c r="D33" s="101"/>
      <c r="E33" s="199"/>
      <c r="F33" s="200"/>
    </row>
    <row r="34" spans="1:6">
      <c r="A34" s="155"/>
      <c r="B34" s="23"/>
      <c r="C34" s="101"/>
      <c r="D34" s="101"/>
      <c r="E34" s="199"/>
      <c r="F34" s="200"/>
    </row>
    <row r="35" spans="1:6">
      <c r="A35" s="156"/>
      <c r="B35" s="28"/>
      <c r="C35" s="103"/>
      <c r="D35" s="103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5"/>
    </row>
    <row r="39" spans="1:6">
      <c r="A39" s="178" t="s">
        <v>29</v>
      </c>
      <c r="B39" s="178"/>
      <c r="C39" s="179"/>
      <c r="D39" s="179"/>
      <c r="E39" s="32" t="s">
        <v>29</v>
      </c>
      <c r="F39" s="105"/>
    </row>
    <row r="40" spans="1:6">
      <c r="A40" s="178" t="s">
        <v>30</v>
      </c>
      <c r="B40" s="178"/>
      <c r="C40" s="179"/>
      <c r="D40" s="179"/>
      <c r="E40" s="32" t="s">
        <v>31</v>
      </c>
      <c r="F40" s="105"/>
    </row>
    <row r="41" spans="1:6">
      <c r="A41" s="178"/>
      <c r="B41" s="178"/>
      <c r="C41" s="179"/>
      <c r="D41" s="179"/>
      <c r="E41" s="32" t="s">
        <v>32</v>
      </c>
      <c r="F41" s="105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 ht="17.25" customHeight="1">
      <c r="A44" s="155"/>
      <c r="B44" s="166"/>
      <c r="C44" s="167"/>
      <c r="D44" s="159"/>
      <c r="E44" s="254" t="s">
        <v>305</v>
      </c>
      <c r="F44" s="255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68" t="s">
        <v>401</v>
      </c>
      <c r="F46" s="169"/>
    </row>
    <row r="47" spans="1:6" ht="18" customHeight="1">
      <c r="A47" s="155"/>
      <c r="B47" s="94"/>
      <c r="C47" s="94"/>
      <c r="D47" s="159"/>
      <c r="E47" s="106"/>
      <c r="F47" s="107"/>
    </row>
    <row r="48" spans="1:6">
      <c r="A48" s="155"/>
      <c r="B48" s="170"/>
      <c r="C48" s="171"/>
      <c r="D48" s="159"/>
      <c r="E48" s="106"/>
      <c r="F48" s="107"/>
    </row>
    <row r="49" spans="1:6" ht="17.25" customHeight="1">
      <c r="A49" s="155"/>
      <c r="B49" s="174"/>
      <c r="C49" s="147"/>
      <c r="D49" s="159"/>
      <c r="E49" s="106" t="s">
        <v>318</v>
      </c>
      <c r="F49" s="107"/>
    </row>
    <row r="50" spans="1:6" ht="18" customHeight="1">
      <c r="A50" s="155"/>
      <c r="B50" s="177"/>
      <c r="C50" s="177"/>
      <c r="D50" s="159"/>
      <c r="E50" s="106" t="s">
        <v>319</v>
      </c>
      <c r="F50" s="107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5">
    <mergeCell ref="A69:F69"/>
    <mergeCell ref="E59:F59"/>
    <mergeCell ref="B60:C60"/>
    <mergeCell ref="E60:F60"/>
    <mergeCell ref="B61:C61"/>
    <mergeCell ref="E61:F61"/>
    <mergeCell ref="A62:F62"/>
    <mergeCell ref="A63:D63"/>
    <mergeCell ref="E63:F63"/>
    <mergeCell ref="A64:A67"/>
    <mergeCell ref="D64:D67"/>
    <mergeCell ref="A68:F68"/>
    <mergeCell ref="A55:F55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E52:F52"/>
    <mergeCell ref="B53:C53"/>
    <mergeCell ref="E53:F53"/>
    <mergeCell ref="B54:C54"/>
    <mergeCell ref="E54:F54"/>
    <mergeCell ref="A43:A54"/>
    <mergeCell ref="B43:C43"/>
    <mergeCell ref="D43:D54"/>
    <mergeCell ref="E43:F43"/>
    <mergeCell ref="B44:C44"/>
    <mergeCell ref="E44:F44"/>
    <mergeCell ref="B45:C45"/>
    <mergeCell ref="B49:C49"/>
    <mergeCell ref="B50:C50"/>
    <mergeCell ref="B51:C51"/>
    <mergeCell ref="E51:F51"/>
    <mergeCell ref="E45:F45"/>
    <mergeCell ref="B46:C46"/>
    <mergeCell ref="E46:F46"/>
    <mergeCell ref="B48:C48"/>
    <mergeCell ref="B52:C52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>
    <pageSetUpPr fitToPage="1"/>
  </sheetPr>
  <dimension ref="A1:I185"/>
  <sheetViews>
    <sheetView workbookViewId="0">
      <selection activeCell="B7" sqref="B7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314</v>
      </c>
      <c r="C2" s="215"/>
      <c r="D2" s="4" t="s">
        <v>2</v>
      </c>
      <c r="E2" s="216" t="s">
        <v>300</v>
      </c>
      <c r="F2" s="217"/>
    </row>
    <row r="3" spans="1:9" ht="24" customHeight="1">
      <c r="A3" s="183" t="s">
        <v>3</v>
      </c>
      <c r="B3" s="184"/>
      <c r="C3" s="218"/>
      <c r="D3" s="95" t="s">
        <v>4</v>
      </c>
      <c r="E3" s="96" t="s">
        <v>5</v>
      </c>
      <c r="F3" s="104" t="s">
        <v>6</v>
      </c>
    </row>
    <row r="4" spans="1:9" ht="21.75" customHeight="1">
      <c r="A4" s="100" t="s">
        <v>7</v>
      </c>
      <c r="B4" s="219">
        <v>410000</v>
      </c>
      <c r="C4" s="220"/>
      <c r="D4" s="221">
        <v>10</v>
      </c>
      <c r="E4" s="223">
        <v>23</v>
      </c>
      <c r="F4" s="225">
        <v>33760</v>
      </c>
    </row>
    <row r="5" spans="1:9" ht="23.1" customHeight="1">
      <c r="A5" s="100" t="s">
        <v>8</v>
      </c>
      <c r="B5" s="227">
        <v>366500</v>
      </c>
      <c r="C5" s="228"/>
      <c r="D5" s="222"/>
      <c r="E5" s="224"/>
      <c r="F5" s="226"/>
    </row>
    <row r="6" spans="1:9">
      <c r="A6" s="10" t="s">
        <v>9</v>
      </c>
      <c r="B6" s="229">
        <v>776500</v>
      </c>
      <c r="C6" s="230"/>
      <c r="D6" s="231" t="s">
        <v>10</v>
      </c>
      <c r="E6" s="232"/>
      <c r="F6" s="245">
        <f>E4-(SUM(D16:D35))</f>
        <v>13</v>
      </c>
    </row>
    <row r="7" spans="1:9">
      <c r="A7" s="11" t="s">
        <v>11</v>
      </c>
      <c r="B7" s="97">
        <f>B6+'9.21'!B7</f>
        <v>31987900</v>
      </c>
      <c r="C7" s="13">
        <v>0.47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98" t="s">
        <v>15</v>
      </c>
      <c r="C10" s="98" t="s">
        <v>16</v>
      </c>
      <c r="D10" s="209" t="s">
        <v>17</v>
      </c>
      <c r="E10" s="98" t="s">
        <v>15</v>
      </c>
      <c r="F10" s="99" t="s">
        <v>16</v>
      </c>
    </row>
    <row r="11" spans="1:9" ht="20.100000000000001" customHeight="1">
      <c r="A11" s="207"/>
      <c r="B11" s="101" t="s">
        <v>315</v>
      </c>
      <c r="C11" s="79">
        <v>4</v>
      </c>
      <c r="D11" s="137"/>
      <c r="E11" s="101" t="s">
        <v>49</v>
      </c>
      <c r="F11" s="19">
        <v>0.02</v>
      </c>
    </row>
    <row r="12" spans="1:9" ht="18" customHeight="1">
      <c r="A12" s="207"/>
      <c r="B12" s="101" t="s">
        <v>316</v>
      </c>
      <c r="C12" s="79">
        <v>4</v>
      </c>
      <c r="D12" s="137"/>
      <c r="E12" s="101" t="s">
        <v>48</v>
      </c>
      <c r="F12" s="19">
        <v>0.04</v>
      </c>
    </row>
    <row r="13" spans="1:9" ht="17.100000000000001" customHeight="1">
      <c r="A13" s="208"/>
      <c r="B13" s="101" t="s">
        <v>317</v>
      </c>
      <c r="C13" s="18">
        <v>6</v>
      </c>
      <c r="D13" s="210"/>
      <c r="E13" s="102" t="s">
        <v>53</v>
      </c>
      <c r="F13" s="21">
        <v>7.0000000000000007E-2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98" t="s">
        <v>19</v>
      </c>
      <c r="C15" s="98" t="s">
        <v>20</v>
      </c>
      <c r="D15" s="98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0.5</v>
      </c>
      <c r="C16" s="23" t="s">
        <v>320</v>
      </c>
      <c r="D16" s="101">
        <v>5</v>
      </c>
      <c r="E16" s="199"/>
      <c r="F16" s="200"/>
    </row>
    <row r="17" spans="1:6">
      <c r="A17" s="155"/>
      <c r="B17" s="23"/>
      <c r="C17" s="101"/>
      <c r="D17" s="101"/>
      <c r="E17" s="199"/>
      <c r="F17" s="200"/>
    </row>
    <row r="18" spans="1:6">
      <c r="A18" s="155"/>
      <c r="B18" s="23"/>
      <c r="C18" s="23"/>
      <c r="D18" s="101"/>
      <c r="E18" s="199"/>
      <c r="F18" s="200"/>
    </row>
    <row r="19" spans="1:6">
      <c r="A19" s="155"/>
      <c r="B19" s="23"/>
      <c r="C19" s="101"/>
      <c r="D19" s="101"/>
      <c r="E19" s="199"/>
      <c r="F19" s="200"/>
    </row>
    <row r="20" spans="1:6">
      <c r="A20" s="155"/>
      <c r="B20" s="23"/>
      <c r="C20" s="101"/>
      <c r="D20" s="101"/>
      <c r="E20" s="199"/>
      <c r="F20" s="200"/>
    </row>
    <row r="21" spans="1:6">
      <c r="A21" s="155"/>
      <c r="B21" s="23"/>
      <c r="C21" s="101"/>
      <c r="D21" s="101"/>
      <c r="E21" s="199"/>
      <c r="F21" s="200"/>
    </row>
    <row r="22" spans="1:6" ht="18" thickBot="1">
      <c r="A22" s="162"/>
      <c r="B22" s="24"/>
      <c r="C22" s="102"/>
      <c r="D22" s="102"/>
      <c r="E22" s="194"/>
      <c r="F22" s="205"/>
    </row>
    <row r="23" spans="1:6" ht="18" thickTop="1">
      <c r="A23" s="193" t="s">
        <v>24</v>
      </c>
      <c r="B23" s="25">
        <v>0.29166666666666669</v>
      </c>
      <c r="C23" s="26" t="s">
        <v>321</v>
      </c>
      <c r="D23" s="27">
        <v>2</v>
      </c>
      <c r="E23" s="194"/>
      <c r="F23" s="194"/>
    </row>
    <row r="24" spans="1:6">
      <c r="A24" s="155"/>
      <c r="B24" s="23">
        <v>0.29166666666666669</v>
      </c>
      <c r="C24" s="101" t="s">
        <v>322</v>
      </c>
      <c r="D24" s="101">
        <v>3</v>
      </c>
      <c r="E24" s="195" t="s">
        <v>323</v>
      </c>
      <c r="F24" s="196"/>
    </row>
    <row r="25" spans="1:6">
      <c r="A25" s="155"/>
      <c r="B25" s="23"/>
      <c r="C25" s="101"/>
      <c r="D25" s="101"/>
      <c r="E25" s="195"/>
      <c r="F25" s="196"/>
    </row>
    <row r="26" spans="1:6">
      <c r="A26" s="155"/>
      <c r="B26" s="23"/>
      <c r="C26" s="101"/>
      <c r="D26" s="101"/>
      <c r="E26" s="197"/>
      <c r="F26" s="198"/>
    </row>
    <row r="27" spans="1:6">
      <c r="A27" s="155"/>
      <c r="B27" s="23"/>
      <c r="C27" s="23"/>
      <c r="D27" s="101"/>
      <c r="E27" s="199"/>
      <c r="F27" s="200"/>
    </row>
    <row r="28" spans="1:6">
      <c r="A28" s="155"/>
      <c r="B28" s="23"/>
      <c r="C28" s="101"/>
      <c r="D28" s="101"/>
      <c r="E28" s="197"/>
      <c r="F28" s="198"/>
    </row>
    <row r="29" spans="1:6">
      <c r="A29" s="155"/>
      <c r="B29" s="23"/>
      <c r="C29" s="23"/>
      <c r="D29" s="101"/>
      <c r="E29" s="199"/>
      <c r="F29" s="200"/>
    </row>
    <row r="30" spans="1:6">
      <c r="A30" s="155"/>
      <c r="B30" s="23"/>
      <c r="C30" s="101"/>
      <c r="D30" s="101"/>
      <c r="E30" s="199"/>
      <c r="F30" s="200"/>
    </row>
    <row r="31" spans="1:6">
      <c r="A31" s="155"/>
      <c r="B31" s="23"/>
      <c r="C31" s="101"/>
      <c r="D31" s="101"/>
      <c r="E31" s="199"/>
      <c r="F31" s="200"/>
    </row>
    <row r="32" spans="1:6">
      <c r="A32" s="155"/>
      <c r="B32" s="23"/>
      <c r="C32" s="101"/>
      <c r="D32" s="101"/>
      <c r="E32" s="199"/>
      <c r="F32" s="200"/>
    </row>
    <row r="33" spans="1:6">
      <c r="A33" s="155"/>
      <c r="B33" s="23"/>
      <c r="C33" s="101"/>
      <c r="D33" s="101"/>
      <c r="E33" s="199"/>
      <c r="F33" s="200"/>
    </row>
    <row r="34" spans="1:6">
      <c r="A34" s="155"/>
      <c r="B34" s="23"/>
      <c r="C34" s="101"/>
      <c r="D34" s="101"/>
      <c r="E34" s="199"/>
      <c r="F34" s="200"/>
    </row>
    <row r="35" spans="1:6">
      <c r="A35" s="156"/>
      <c r="B35" s="28"/>
      <c r="C35" s="103"/>
      <c r="D35" s="103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5"/>
    </row>
    <row r="39" spans="1:6">
      <c r="A39" s="178" t="s">
        <v>29</v>
      </c>
      <c r="B39" s="178"/>
      <c r="C39" s="179"/>
      <c r="D39" s="179"/>
      <c r="E39" s="32" t="s">
        <v>29</v>
      </c>
      <c r="F39" s="105"/>
    </row>
    <row r="40" spans="1:6">
      <c r="A40" s="178" t="s">
        <v>30</v>
      </c>
      <c r="B40" s="178"/>
      <c r="C40" s="179"/>
      <c r="D40" s="179"/>
      <c r="E40" s="32" t="s">
        <v>31</v>
      </c>
      <c r="F40" s="105"/>
    </row>
    <row r="41" spans="1:6">
      <c r="A41" s="178"/>
      <c r="B41" s="178"/>
      <c r="C41" s="179"/>
      <c r="D41" s="179"/>
      <c r="E41" s="32" t="s">
        <v>32</v>
      </c>
      <c r="F41" s="105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324</v>
      </c>
      <c r="F44" s="255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68" t="s">
        <v>325</v>
      </c>
      <c r="F46" s="169"/>
    </row>
    <row r="47" spans="1:6" ht="18" customHeight="1">
      <c r="A47" s="155"/>
      <c r="B47" s="94"/>
      <c r="C47" s="94"/>
      <c r="D47" s="159"/>
      <c r="E47" s="106" t="s">
        <v>326</v>
      </c>
      <c r="F47" s="107"/>
    </row>
    <row r="48" spans="1:6">
      <c r="A48" s="155"/>
      <c r="B48" s="170"/>
      <c r="C48" s="171"/>
      <c r="D48" s="159"/>
      <c r="E48" s="106"/>
      <c r="F48" s="107"/>
    </row>
    <row r="49" spans="1:6" ht="17.25" customHeight="1">
      <c r="A49" s="155"/>
      <c r="B49" s="174"/>
      <c r="C49" s="147"/>
      <c r="D49" s="159"/>
      <c r="E49" s="262" t="s">
        <v>327</v>
      </c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7">
    <mergeCell ref="A69:F69"/>
    <mergeCell ref="E59:F59"/>
    <mergeCell ref="B60:C60"/>
    <mergeCell ref="E60:F60"/>
    <mergeCell ref="B61:C61"/>
    <mergeCell ref="E61:F61"/>
    <mergeCell ref="A62:F62"/>
    <mergeCell ref="A63:D63"/>
    <mergeCell ref="E63:F63"/>
    <mergeCell ref="A64:A67"/>
    <mergeCell ref="D64:D67"/>
    <mergeCell ref="A68:F68"/>
    <mergeCell ref="B54:C54"/>
    <mergeCell ref="E54:F54"/>
    <mergeCell ref="A55:F55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E51:F51"/>
    <mergeCell ref="B52:C52"/>
    <mergeCell ref="E52:F52"/>
    <mergeCell ref="B53:C53"/>
    <mergeCell ref="E53:F53"/>
    <mergeCell ref="B48:C48"/>
    <mergeCell ref="A41:B41"/>
    <mergeCell ref="C41:D41"/>
    <mergeCell ref="A42:F42"/>
    <mergeCell ref="A43:A54"/>
    <mergeCell ref="B43:C43"/>
    <mergeCell ref="D43:D54"/>
    <mergeCell ref="E43:F43"/>
    <mergeCell ref="B44:C44"/>
    <mergeCell ref="E44:F44"/>
    <mergeCell ref="B45:C45"/>
    <mergeCell ref="B49:C49"/>
    <mergeCell ref="E49:F49"/>
    <mergeCell ref="B50:C50"/>
    <mergeCell ref="E50:F50"/>
    <mergeCell ref="B51:C51"/>
    <mergeCell ref="A40:B40"/>
    <mergeCell ref="C40:D40"/>
    <mergeCell ref="E45:F45"/>
    <mergeCell ref="B46:C46"/>
    <mergeCell ref="E46:F46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>
    <pageSetUpPr fitToPage="1"/>
  </sheetPr>
  <dimension ref="A1:I185"/>
  <sheetViews>
    <sheetView workbookViewId="0">
      <selection activeCell="B8" sqref="B8:C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335</v>
      </c>
      <c r="C2" s="215"/>
      <c r="D2" s="4" t="s">
        <v>2</v>
      </c>
      <c r="E2" s="216" t="s">
        <v>300</v>
      </c>
      <c r="F2" s="217"/>
    </row>
    <row r="3" spans="1:9" ht="24" customHeight="1">
      <c r="A3" s="183" t="s">
        <v>3</v>
      </c>
      <c r="B3" s="184"/>
      <c r="C3" s="218"/>
      <c r="D3" s="95" t="s">
        <v>4</v>
      </c>
      <c r="E3" s="96" t="s">
        <v>5</v>
      </c>
      <c r="F3" s="104" t="s">
        <v>6</v>
      </c>
    </row>
    <row r="4" spans="1:9" ht="21.75" customHeight="1">
      <c r="A4" s="100" t="s">
        <v>7</v>
      </c>
      <c r="B4" s="219">
        <v>134000</v>
      </c>
      <c r="C4" s="220"/>
      <c r="D4" s="221">
        <v>10</v>
      </c>
      <c r="E4" s="223">
        <v>62</v>
      </c>
      <c r="F4" s="225">
        <v>41564</v>
      </c>
    </row>
    <row r="5" spans="1:9" ht="23.1" customHeight="1">
      <c r="A5" s="100" t="s">
        <v>8</v>
      </c>
      <c r="B5" s="227">
        <v>2443000</v>
      </c>
      <c r="C5" s="228"/>
      <c r="D5" s="222"/>
      <c r="E5" s="224"/>
      <c r="F5" s="226"/>
    </row>
    <row r="6" spans="1:9">
      <c r="A6" s="10" t="s">
        <v>9</v>
      </c>
      <c r="B6" s="229">
        <v>2577000</v>
      </c>
      <c r="C6" s="230"/>
      <c r="D6" s="231" t="s">
        <v>10</v>
      </c>
      <c r="E6" s="232"/>
      <c r="F6" s="245">
        <f>E4-(SUM(D16:D35))</f>
        <v>20</v>
      </c>
    </row>
    <row r="7" spans="1:9">
      <c r="A7" s="11" t="s">
        <v>11</v>
      </c>
      <c r="B7" s="97">
        <f>B6+'9.22'!B7</f>
        <v>34564900</v>
      </c>
      <c r="C7" s="13">
        <v>0.52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98" t="s">
        <v>15</v>
      </c>
      <c r="C10" s="98" t="s">
        <v>16</v>
      </c>
      <c r="D10" s="209" t="s">
        <v>17</v>
      </c>
      <c r="E10" s="98" t="s">
        <v>15</v>
      </c>
      <c r="F10" s="99" t="s">
        <v>16</v>
      </c>
    </row>
    <row r="11" spans="1:9" ht="20.100000000000001" customHeight="1">
      <c r="A11" s="207"/>
      <c r="B11" s="101" t="s">
        <v>136</v>
      </c>
      <c r="C11" s="79">
        <v>9</v>
      </c>
      <c r="D11" s="137"/>
      <c r="E11" s="101" t="s">
        <v>49</v>
      </c>
      <c r="F11" s="19">
        <v>0.14000000000000001</v>
      </c>
    </row>
    <row r="12" spans="1:9" ht="18" customHeight="1">
      <c r="A12" s="207"/>
      <c r="B12" s="101" t="s">
        <v>337</v>
      </c>
      <c r="C12" s="79">
        <v>9</v>
      </c>
      <c r="D12" s="137"/>
      <c r="E12" s="101" t="s">
        <v>48</v>
      </c>
      <c r="F12" s="19">
        <v>0.14000000000000001</v>
      </c>
    </row>
    <row r="13" spans="1:9" ht="17.100000000000001" customHeight="1">
      <c r="A13" s="208"/>
      <c r="B13" s="101" t="s">
        <v>160</v>
      </c>
      <c r="C13" s="18">
        <v>13</v>
      </c>
      <c r="D13" s="210"/>
      <c r="E13" s="102" t="s">
        <v>53</v>
      </c>
      <c r="F13" s="21">
        <v>0.01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98" t="s">
        <v>19</v>
      </c>
      <c r="C15" s="98" t="s">
        <v>20</v>
      </c>
      <c r="D15" s="98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101"/>
      <c r="E16" s="199"/>
      <c r="F16" s="200"/>
    </row>
    <row r="17" spans="1:6">
      <c r="A17" s="155"/>
      <c r="B17" s="23"/>
      <c r="C17" s="101"/>
      <c r="D17" s="101"/>
      <c r="E17" s="199"/>
      <c r="F17" s="200"/>
    </row>
    <row r="18" spans="1:6">
      <c r="A18" s="155"/>
      <c r="B18" s="23"/>
      <c r="C18" s="23"/>
      <c r="D18" s="101"/>
      <c r="E18" s="199"/>
      <c r="F18" s="200"/>
    </row>
    <row r="19" spans="1:6">
      <c r="A19" s="155"/>
      <c r="B19" s="23"/>
      <c r="C19" s="101"/>
      <c r="D19" s="101"/>
      <c r="E19" s="199"/>
      <c r="F19" s="200"/>
    </row>
    <row r="20" spans="1:6">
      <c r="A20" s="155"/>
      <c r="B20" s="23"/>
      <c r="C20" s="101"/>
      <c r="D20" s="101"/>
      <c r="E20" s="199"/>
      <c r="F20" s="200"/>
    </row>
    <row r="21" spans="1:6">
      <c r="A21" s="155"/>
      <c r="B21" s="23"/>
      <c r="C21" s="101"/>
      <c r="D21" s="101"/>
      <c r="E21" s="199"/>
      <c r="F21" s="200"/>
    </row>
    <row r="22" spans="1:6" ht="18" thickBot="1">
      <c r="A22" s="162"/>
      <c r="B22" s="24"/>
      <c r="C22" s="102"/>
      <c r="D22" s="102"/>
      <c r="E22" s="194"/>
      <c r="F22" s="205"/>
    </row>
    <row r="23" spans="1:6" ht="18" thickTop="1">
      <c r="A23" s="193" t="s">
        <v>24</v>
      </c>
      <c r="B23" s="25" t="s">
        <v>330</v>
      </c>
      <c r="C23" s="26">
        <v>0.29166666666666669</v>
      </c>
      <c r="D23" s="27">
        <v>9</v>
      </c>
      <c r="E23" s="194" t="s">
        <v>331</v>
      </c>
      <c r="F23" s="194"/>
    </row>
    <row r="24" spans="1:6">
      <c r="A24" s="155"/>
      <c r="B24" s="23" t="s">
        <v>332</v>
      </c>
      <c r="C24" s="23">
        <v>0.29166666666666669</v>
      </c>
      <c r="D24" s="101">
        <v>33</v>
      </c>
      <c r="E24" s="195"/>
      <c r="F24" s="196"/>
    </row>
    <row r="25" spans="1:6">
      <c r="A25" s="155"/>
      <c r="B25" s="23"/>
      <c r="C25" s="101"/>
      <c r="D25" s="101"/>
      <c r="E25" s="195"/>
      <c r="F25" s="196"/>
    </row>
    <row r="26" spans="1:6">
      <c r="A26" s="155"/>
      <c r="B26" s="23"/>
      <c r="C26" s="101"/>
      <c r="D26" s="101"/>
      <c r="E26" s="197"/>
      <c r="F26" s="198"/>
    </row>
    <row r="27" spans="1:6">
      <c r="A27" s="155"/>
      <c r="B27" s="23"/>
      <c r="C27" s="23"/>
      <c r="D27" s="101"/>
      <c r="E27" s="199"/>
      <c r="F27" s="200"/>
    </row>
    <row r="28" spans="1:6">
      <c r="A28" s="155"/>
      <c r="B28" s="23"/>
      <c r="C28" s="101"/>
      <c r="D28" s="101"/>
      <c r="E28" s="197"/>
      <c r="F28" s="198"/>
    </row>
    <row r="29" spans="1:6">
      <c r="A29" s="155"/>
      <c r="B29" s="23"/>
      <c r="C29" s="23"/>
      <c r="D29" s="101"/>
      <c r="E29" s="199"/>
      <c r="F29" s="200"/>
    </row>
    <row r="30" spans="1:6">
      <c r="A30" s="155"/>
      <c r="B30" s="23"/>
      <c r="C30" s="101"/>
      <c r="D30" s="101"/>
      <c r="E30" s="199"/>
      <c r="F30" s="200"/>
    </row>
    <row r="31" spans="1:6">
      <c r="A31" s="155"/>
      <c r="B31" s="23"/>
      <c r="C31" s="101"/>
      <c r="D31" s="101"/>
      <c r="E31" s="199"/>
      <c r="F31" s="200"/>
    </row>
    <row r="32" spans="1:6">
      <c r="A32" s="155"/>
      <c r="B32" s="23"/>
      <c r="C32" s="101"/>
      <c r="D32" s="101"/>
      <c r="E32" s="199"/>
      <c r="F32" s="200"/>
    </row>
    <row r="33" spans="1:6">
      <c r="A33" s="155"/>
      <c r="B33" s="23"/>
      <c r="C33" s="101"/>
      <c r="D33" s="101"/>
      <c r="E33" s="199"/>
      <c r="F33" s="200"/>
    </row>
    <row r="34" spans="1:6">
      <c r="A34" s="155"/>
      <c r="B34" s="23"/>
      <c r="C34" s="101"/>
      <c r="D34" s="101"/>
      <c r="E34" s="199"/>
      <c r="F34" s="200"/>
    </row>
    <row r="35" spans="1:6">
      <c r="A35" s="156"/>
      <c r="B35" s="28"/>
      <c r="C35" s="103"/>
      <c r="D35" s="103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5"/>
    </row>
    <row r="39" spans="1:6">
      <c r="A39" s="178" t="s">
        <v>29</v>
      </c>
      <c r="B39" s="178"/>
      <c r="C39" s="179"/>
      <c r="D39" s="179"/>
      <c r="E39" s="32" t="s">
        <v>29</v>
      </c>
      <c r="F39" s="105"/>
    </row>
    <row r="40" spans="1:6">
      <c r="A40" s="178" t="s">
        <v>30</v>
      </c>
      <c r="B40" s="178"/>
      <c r="C40" s="179"/>
      <c r="D40" s="179"/>
      <c r="E40" s="32" t="s">
        <v>31</v>
      </c>
      <c r="F40" s="105"/>
    </row>
    <row r="41" spans="1:6">
      <c r="A41" s="178"/>
      <c r="B41" s="178"/>
      <c r="C41" s="179"/>
      <c r="D41" s="179"/>
      <c r="E41" s="32" t="s">
        <v>32</v>
      </c>
      <c r="F41" s="105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333</v>
      </c>
      <c r="F44" s="255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68" t="s">
        <v>338</v>
      </c>
      <c r="F46" s="169"/>
    </row>
    <row r="47" spans="1:6" ht="18" customHeight="1">
      <c r="A47" s="155"/>
      <c r="B47" s="94"/>
      <c r="C47" s="94"/>
      <c r="D47" s="159"/>
      <c r="E47" s="106" t="s">
        <v>334</v>
      </c>
      <c r="F47" s="107"/>
    </row>
    <row r="48" spans="1:6">
      <c r="A48" s="155"/>
      <c r="B48" s="170"/>
      <c r="C48" s="171"/>
      <c r="D48" s="159"/>
      <c r="E48" s="252"/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8">
    <mergeCell ref="A69:F69"/>
    <mergeCell ref="E59:F59"/>
    <mergeCell ref="B60:C60"/>
    <mergeCell ref="E60:F60"/>
    <mergeCell ref="B61:C61"/>
    <mergeCell ref="E61:F61"/>
    <mergeCell ref="A62:F62"/>
    <mergeCell ref="A63:D63"/>
    <mergeCell ref="E63:F63"/>
    <mergeCell ref="A64:A67"/>
    <mergeCell ref="D64:D67"/>
    <mergeCell ref="A68:F68"/>
    <mergeCell ref="B54:C54"/>
    <mergeCell ref="E54:F54"/>
    <mergeCell ref="A55:F55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B51:C51"/>
    <mergeCell ref="E51:F51"/>
    <mergeCell ref="B52:C52"/>
    <mergeCell ref="E52:F52"/>
    <mergeCell ref="B53:C53"/>
    <mergeCell ref="E53:F53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E46:F46"/>
    <mergeCell ref="B48:C48"/>
    <mergeCell ref="E48:F48"/>
    <mergeCell ref="B49:C49"/>
    <mergeCell ref="E49:F49"/>
    <mergeCell ref="B50:C50"/>
    <mergeCell ref="E50:F50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>
    <pageSetUpPr fitToPage="1"/>
  </sheetPr>
  <dimension ref="A1:I185"/>
  <sheetViews>
    <sheetView workbookViewId="0">
      <selection activeCell="B8" sqref="B8:C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336</v>
      </c>
      <c r="C2" s="215"/>
      <c r="D2" s="4" t="s">
        <v>2</v>
      </c>
      <c r="E2" s="216" t="s">
        <v>300</v>
      </c>
      <c r="F2" s="217"/>
    </row>
    <row r="3" spans="1:9" ht="24" customHeight="1">
      <c r="A3" s="183" t="s">
        <v>3</v>
      </c>
      <c r="B3" s="184"/>
      <c r="C3" s="218"/>
      <c r="D3" s="95" t="s">
        <v>4</v>
      </c>
      <c r="E3" s="96" t="s">
        <v>5</v>
      </c>
      <c r="F3" s="104" t="s">
        <v>6</v>
      </c>
    </row>
    <row r="4" spans="1:9" ht="21.75" customHeight="1">
      <c r="A4" s="100" t="s">
        <v>7</v>
      </c>
      <c r="B4" s="219">
        <v>740000</v>
      </c>
      <c r="C4" s="220"/>
      <c r="D4" s="221">
        <v>29</v>
      </c>
      <c r="E4" s="223">
        <v>72</v>
      </c>
      <c r="F4" s="225">
        <v>26006</v>
      </c>
    </row>
    <row r="5" spans="1:9" ht="23.1" customHeight="1">
      <c r="A5" s="100" t="s">
        <v>8</v>
      </c>
      <c r="B5" s="227">
        <v>1081700</v>
      </c>
      <c r="C5" s="228"/>
      <c r="D5" s="222"/>
      <c r="E5" s="224"/>
      <c r="F5" s="226"/>
    </row>
    <row r="6" spans="1:9">
      <c r="A6" s="10" t="s">
        <v>9</v>
      </c>
      <c r="B6" s="229">
        <v>1821700</v>
      </c>
      <c r="C6" s="230"/>
      <c r="D6" s="231" t="s">
        <v>10</v>
      </c>
      <c r="E6" s="232"/>
      <c r="F6" s="245">
        <f>E4-(SUM(D16:D35))</f>
        <v>47</v>
      </c>
    </row>
    <row r="7" spans="1:9">
      <c r="A7" s="11" t="s">
        <v>11</v>
      </c>
      <c r="B7" s="97">
        <f>B6+'9.23'!B7</f>
        <v>36386600</v>
      </c>
      <c r="C7" s="13">
        <v>0.55000000000000004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98" t="s">
        <v>15</v>
      </c>
      <c r="C10" s="98" t="s">
        <v>16</v>
      </c>
      <c r="D10" s="209" t="s">
        <v>17</v>
      </c>
      <c r="E10" s="98" t="s">
        <v>15</v>
      </c>
      <c r="F10" s="99" t="s">
        <v>16</v>
      </c>
    </row>
    <row r="11" spans="1:9" ht="20.100000000000001" customHeight="1">
      <c r="A11" s="207"/>
      <c r="B11" s="101" t="s">
        <v>351</v>
      </c>
      <c r="C11" s="79">
        <v>12</v>
      </c>
      <c r="D11" s="137"/>
      <c r="E11" s="101" t="s">
        <v>49</v>
      </c>
      <c r="F11" s="19">
        <v>0.12</v>
      </c>
    </row>
    <row r="12" spans="1:9" ht="18" customHeight="1">
      <c r="A12" s="207"/>
      <c r="B12" s="101" t="s">
        <v>171</v>
      </c>
      <c r="C12" s="79">
        <v>8</v>
      </c>
      <c r="D12" s="137"/>
      <c r="E12" s="101" t="s">
        <v>48</v>
      </c>
      <c r="F12" s="19">
        <v>0.02</v>
      </c>
    </row>
    <row r="13" spans="1:9" ht="17.100000000000001" customHeight="1">
      <c r="A13" s="208"/>
      <c r="B13" s="101" t="s">
        <v>317</v>
      </c>
      <c r="C13" s="18">
        <v>14</v>
      </c>
      <c r="D13" s="210"/>
      <c r="E13" s="102" t="s">
        <v>53</v>
      </c>
      <c r="F13" s="21">
        <v>0.05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98" t="s">
        <v>19</v>
      </c>
      <c r="C15" s="98" t="s">
        <v>20</v>
      </c>
      <c r="D15" s="98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6.25E-2</v>
      </c>
      <c r="C16" s="23" t="s">
        <v>339</v>
      </c>
      <c r="D16" s="101">
        <v>2</v>
      </c>
      <c r="E16" s="199"/>
      <c r="F16" s="200"/>
    </row>
    <row r="17" spans="1:6">
      <c r="A17" s="155"/>
      <c r="B17" s="23"/>
      <c r="C17" s="101"/>
      <c r="D17" s="101"/>
      <c r="E17" s="199"/>
      <c r="F17" s="200"/>
    </row>
    <row r="18" spans="1:6">
      <c r="A18" s="155"/>
      <c r="B18" s="23"/>
      <c r="C18" s="23"/>
      <c r="D18" s="101"/>
      <c r="E18" s="199"/>
      <c r="F18" s="200"/>
    </row>
    <row r="19" spans="1:6">
      <c r="A19" s="155"/>
      <c r="B19" s="23"/>
      <c r="C19" s="101"/>
      <c r="D19" s="101"/>
      <c r="E19" s="199"/>
      <c r="F19" s="200"/>
    </row>
    <row r="20" spans="1:6">
      <c r="A20" s="155"/>
      <c r="B20" s="23"/>
      <c r="C20" s="101"/>
      <c r="D20" s="101"/>
      <c r="E20" s="199"/>
      <c r="F20" s="200"/>
    </row>
    <row r="21" spans="1:6">
      <c r="A21" s="155"/>
      <c r="B21" s="23"/>
      <c r="C21" s="101"/>
      <c r="D21" s="101"/>
      <c r="E21" s="199"/>
      <c r="F21" s="200"/>
    </row>
    <row r="22" spans="1:6" ht="18" thickBot="1">
      <c r="A22" s="162"/>
      <c r="B22" s="24">
        <v>0.20833333333333334</v>
      </c>
      <c r="C22" s="102" t="s">
        <v>340</v>
      </c>
      <c r="D22" s="102">
        <v>6</v>
      </c>
      <c r="E22" s="194"/>
      <c r="F22" s="205"/>
    </row>
    <row r="23" spans="1:6" ht="18" thickTop="1">
      <c r="A23" s="193" t="s">
        <v>24</v>
      </c>
      <c r="B23" s="25">
        <v>0.25</v>
      </c>
      <c r="C23" s="26" t="s">
        <v>341</v>
      </c>
      <c r="D23" s="27">
        <v>4</v>
      </c>
      <c r="E23" s="194"/>
      <c r="F23" s="194"/>
    </row>
    <row r="24" spans="1:6">
      <c r="A24" s="155"/>
      <c r="B24" s="23">
        <v>0.29166666666666669</v>
      </c>
      <c r="C24" s="23" t="s">
        <v>342</v>
      </c>
      <c r="D24" s="101">
        <v>6</v>
      </c>
      <c r="E24" s="195" t="s">
        <v>345</v>
      </c>
      <c r="F24" s="196"/>
    </row>
    <row r="25" spans="1:6">
      <c r="A25" s="155"/>
      <c r="B25" s="23">
        <v>0.29166666666666669</v>
      </c>
      <c r="C25" s="101" t="s">
        <v>343</v>
      </c>
      <c r="D25" s="101">
        <v>2</v>
      </c>
      <c r="E25" s="195"/>
      <c r="F25" s="196"/>
    </row>
    <row r="26" spans="1:6">
      <c r="A26" s="155"/>
      <c r="B26" s="23">
        <v>0.27083333333333331</v>
      </c>
      <c r="C26" s="101" t="s">
        <v>344</v>
      </c>
      <c r="D26" s="101">
        <v>5</v>
      </c>
      <c r="E26" s="197"/>
      <c r="F26" s="198"/>
    </row>
    <row r="27" spans="1:6">
      <c r="A27" s="155"/>
      <c r="B27" s="23"/>
      <c r="C27" s="23"/>
      <c r="D27" s="101"/>
      <c r="E27" s="199"/>
      <c r="F27" s="200"/>
    </row>
    <row r="28" spans="1:6">
      <c r="A28" s="155"/>
      <c r="B28" s="23"/>
      <c r="C28" s="101"/>
      <c r="D28" s="101"/>
      <c r="E28" s="197"/>
      <c r="F28" s="198"/>
    </row>
    <row r="29" spans="1:6">
      <c r="A29" s="155"/>
      <c r="B29" s="23"/>
      <c r="C29" s="23"/>
      <c r="D29" s="101"/>
      <c r="E29" s="199"/>
      <c r="F29" s="200"/>
    </row>
    <row r="30" spans="1:6">
      <c r="A30" s="155"/>
      <c r="B30" s="23"/>
      <c r="C30" s="101"/>
      <c r="D30" s="101"/>
      <c r="E30" s="199"/>
      <c r="F30" s="200"/>
    </row>
    <row r="31" spans="1:6">
      <c r="A31" s="155"/>
      <c r="B31" s="23"/>
      <c r="C31" s="101"/>
      <c r="D31" s="101"/>
      <c r="E31" s="199"/>
      <c r="F31" s="200"/>
    </row>
    <row r="32" spans="1:6">
      <c r="A32" s="155"/>
      <c r="B32" s="23"/>
      <c r="C32" s="101"/>
      <c r="D32" s="101"/>
      <c r="E32" s="199"/>
      <c r="F32" s="200"/>
    </row>
    <row r="33" spans="1:6">
      <c r="A33" s="155"/>
      <c r="B33" s="23"/>
      <c r="C33" s="101"/>
      <c r="D33" s="101"/>
      <c r="E33" s="199"/>
      <c r="F33" s="200"/>
    </row>
    <row r="34" spans="1:6">
      <c r="A34" s="155"/>
      <c r="B34" s="23"/>
      <c r="C34" s="101"/>
      <c r="D34" s="101"/>
      <c r="E34" s="199"/>
      <c r="F34" s="200"/>
    </row>
    <row r="35" spans="1:6">
      <c r="A35" s="156"/>
      <c r="B35" s="28"/>
      <c r="C35" s="103"/>
      <c r="D35" s="103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5"/>
    </row>
    <row r="39" spans="1:6">
      <c r="A39" s="178" t="s">
        <v>29</v>
      </c>
      <c r="B39" s="178"/>
      <c r="C39" s="179"/>
      <c r="D39" s="179"/>
      <c r="E39" s="32" t="s">
        <v>29</v>
      </c>
      <c r="F39" s="105"/>
    </row>
    <row r="40" spans="1:6">
      <c r="A40" s="178" t="s">
        <v>30</v>
      </c>
      <c r="B40" s="178"/>
      <c r="C40" s="179"/>
      <c r="D40" s="179"/>
      <c r="E40" s="32" t="s">
        <v>31</v>
      </c>
      <c r="F40" s="105"/>
    </row>
    <row r="41" spans="1:6">
      <c r="A41" s="178"/>
      <c r="B41" s="178"/>
      <c r="C41" s="179"/>
      <c r="D41" s="179"/>
      <c r="E41" s="32" t="s">
        <v>32</v>
      </c>
      <c r="F41" s="105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346</v>
      </c>
      <c r="F44" s="255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68" t="s">
        <v>347</v>
      </c>
      <c r="F46" s="169"/>
    </row>
    <row r="47" spans="1:6" ht="18" customHeight="1">
      <c r="A47" s="155"/>
      <c r="B47" s="94"/>
      <c r="C47" s="94"/>
      <c r="D47" s="159"/>
      <c r="E47" s="106"/>
      <c r="F47" s="107"/>
    </row>
    <row r="48" spans="1:6">
      <c r="A48" s="155"/>
      <c r="B48" s="170"/>
      <c r="C48" s="171"/>
      <c r="D48" s="159"/>
      <c r="E48" s="252" t="s">
        <v>348</v>
      </c>
      <c r="F48" s="253"/>
    </row>
    <row r="49" spans="1:6" ht="17.25" customHeight="1">
      <c r="A49" s="155"/>
      <c r="B49" s="174"/>
      <c r="C49" s="147"/>
      <c r="D49" s="159"/>
      <c r="E49" s="262" t="s">
        <v>349</v>
      </c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8">
    <mergeCell ref="A68:F68"/>
    <mergeCell ref="A69:F69"/>
    <mergeCell ref="B61:C61"/>
    <mergeCell ref="E61:F61"/>
    <mergeCell ref="A62:F62"/>
    <mergeCell ref="A63:D63"/>
    <mergeCell ref="E63:F63"/>
    <mergeCell ref="A64:A67"/>
    <mergeCell ref="D64:D67"/>
    <mergeCell ref="E57:F57"/>
    <mergeCell ref="B58:C58"/>
    <mergeCell ref="E58:F58"/>
    <mergeCell ref="B59:C59"/>
    <mergeCell ref="E59:F59"/>
    <mergeCell ref="B51:C51"/>
    <mergeCell ref="E51:F51"/>
    <mergeCell ref="B52:C52"/>
    <mergeCell ref="E52:F52"/>
    <mergeCell ref="B60:C60"/>
    <mergeCell ref="E60:F60"/>
    <mergeCell ref="B53:C53"/>
    <mergeCell ref="E53:F53"/>
    <mergeCell ref="B54:C54"/>
    <mergeCell ref="E54:F54"/>
    <mergeCell ref="A55:F55"/>
    <mergeCell ref="A56:A61"/>
    <mergeCell ref="B56:C56"/>
    <mergeCell ref="D56:D61"/>
    <mergeCell ref="E56:F56"/>
    <mergeCell ref="B57:C57"/>
    <mergeCell ref="E46:F46"/>
    <mergeCell ref="B48:C48"/>
    <mergeCell ref="E48:F48"/>
    <mergeCell ref="B50:C50"/>
    <mergeCell ref="E50:F50"/>
    <mergeCell ref="A40:B40"/>
    <mergeCell ref="C40:D40"/>
    <mergeCell ref="B49:C49"/>
    <mergeCell ref="E49:F49"/>
    <mergeCell ref="A41:B41"/>
    <mergeCell ref="C41:D41"/>
    <mergeCell ref="A42:F42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>
    <pageSetUpPr fitToPage="1"/>
  </sheetPr>
  <dimension ref="A1:I185"/>
  <sheetViews>
    <sheetView workbookViewId="0">
      <selection activeCell="B8" sqref="B8:C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350</v>
      </c>
      <c r="C2" s="215"/>
      <c r="D2" s="4" t="s">
        <v>2</v>
      </c>
      <c r="E2" s="216" t="s">
        <v>300</v>
      </c>
      <c r="F2" s="217"/>
    </row>
    <row r="3" spans="1:9" ht="24" customHeight="1">
      <c r="A3" s="183" t="s">
        <v>3</v>
      </c>
      <c r="B3" s="184"/>
      <c r="C3" s="218"/>
      <c r="D3" s="95" t="s">
        <v>4</v>
      </c>
      <c r="E3" s="96" t="s">
        <v>5</v>
      </c>
      <c r="F3" s="104" t="s">
        <v>6</v>
      </c>
    </row>
    <row r="4" spans="1:9" ht="21.75" customHeight="1">
      <c r="A4" s="100" t="s">
        <v>7</v>
      </c>
      <c r="B4" s="219">
        <v>1186000</v>
      </c>
      <c r="C4" s="220"/>
      <c r="D4" s="221">
        <v>31</v>
      </c>
      <c r="E4" s="223">
        <v>83</v>
      </c>
      <c r="F4" s="225">
        <v>24734</v>
      </c>
    </row>
    <row r="5" spans="1:9" ht="23.1" customHeight="1">
      <c r="A5" s="100" t="s">
        <v>8</v>
      </c>
      <c r="B5" s="227">
        <v>971300</v>
      </c>
      <c r="C5" s="228"/>
      <c r="D5" s="222"/>
      <c r="E5" s="224"/>
      <c r="F5" s="226"/>
    </row>
    <row r="6" spans="1:9">
      <c r="A6" s="10" t="s">
        <v>9</v>
      </c>
      <c r="B6" s="229">
        <v>2053000</v>
      </c>
      <c r="C6" s="230"/>
      <c r="D6" s="231" t="s">
        <v>10</v>
      </c>
      <c r="E6" s="232"/>
      <c r="F6" s="245">
        <f>E4-(SUM(D16:D35))</f>
        <v>64</v>
      </c>
    </row>
    <row r="7" spans="1:9">
      <c r="A7" s="11" t="s">
        <v>11</v>
      </c>
      <c r="B7" s="97">
        <f>B6+'9.24'!B7</f>
        <v>38439600</v>
      </c>
      <c r="C7" s="13">
        <v>0.57999999999999996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98" t="s">
        <v>15</v>
      </c>
      <c r="C10" s="98" t="s">
        <v>16</v>
      </c>
      <c r="D10" s="209" t="s">
        <v>17</v>
      </c>
      <c r="E10" s="98" t="s">
        <v>15</v>
      </c>
      <c r="F10" s="99" t="s">
        <v>16</v>
      </c>
    </row>
    <row r="11" spans="1:9" ht="20.100000000000001" customHeight="1">
      <c r="A11" s="207"/>
      <c r="B11" s="101" t="s">
        <v>352</v>
      </c>
      <c r="C11" s="79">
        <v>10</v>
      </c>
      <c r="D11" s="137"/>
      <c r="E11" s="101" t="s">
        <v>49</v>
      </c>
      <c r="F11" s="19">
        <v>7.0000000000000007E-2</v>
      </c>
    </row>
    <row r="12" spans="1:9" ht="18" customHeight="1">
      <c r="A12" s="207"/>
      <c r="B12" s="101" t="s">
        <v>316</v>
      </c>
      <c r="C12" s="79">
        <v>10</v>
      </c>
      <c r="D12" s="137"/>
      <c r="E12" s="101" t="s">
        <v>48</v>
      </c>
      <c r="F12" s="19">
        <v>0</v>
      </c>
    </row>
    <row r="13" spans="1:9" ht="17.100000000000001" customHeight="1">
      <c r="A13" s="208"/>
      <c r="B13" s="101" t="s">
        <v>171</v>
      </c>
      <c r="C13" s="18">
        <v>10</v>
      </c>
      <c r="D13" s="210"/>
      <c r="E13" s="102" t="s">
        <v>53</v>
      </c>
      <c r="F13" s="21">
        <v>0.09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98" t="s">
        <v>19</v>
      </c>
      <c r="C15" s="98" t="s">
        <v>20</v>
      </c>
      <c r="D15" s="98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0.5</v>
      </c>
      <c r="C16" s="23" t="s">
        <v>353</v>
      </c>
      <c r="D16" s="101">
        <v>2</v>
      </c>
      <c r="E16" s="199"/>
      <c r="F16" s="200"/>
    </row>
    <row r="17" spans="1:6">
      <c r="A17" s="155"/>
      <c r="B17" s="23"/>
      <c r="C17" s="101"/>
      <c r="D17" s="101"/>
      <c r="E17" s="199"/>
      <c r="F17" s="200"/>
    </row>
    <row r="18" spans="1:6">
      <c r="A18" s="155"/>
      <c r="B18" s="23"/>
      <c r="C18" s="23"/>
      <c r="D18" s="101"/>
      <c r="E18" s="199"/>
      <c r="F18" s="200"/>
    </row>
    <row r="19" spans="1:6">
      <c r="A19" s="155"/>
      <c r="B19" s="23"/>
      <c r="C19" s="101"/>
      <c r="D19" s="101"/>
      <c r="E19" s="199"/>
      <c r="F19" s="200"/>
    </row>
    <row r="20" spans="1:6">
      <c r="A20" s="155"/>
      <c r="B20" s="23"/>
      <c r="C20" s="101"/>
      <c r="D20" s="101"/>
      <c r="E20" s="199"/>
      <c r="F20" s="200"/>
    </row>
    <row r="21" spans="1:6">
      <c r="A21" s="155"/>
      <c r="B21" s="23"/>
      <c r="C21" s="101"/>
      <c r="D21" s="101"/>
      <c r="E21" s="199"/>
      <c r="F21" s="200"/>
    </row>
    <row r="22" spans="1:6" ht="18" thickBot="1">
      <c r="A22" s="162"/>
      <c r="B22" s="24"/>
      <c r="C22" s="102"/>
      <c r="D22" s="102"/>
      <c r="E22" s="194"/>
      <c r="F22" s="205"/>
    </row>
    <row r="23" spans="1:6" ht="18" thickTop="1">
      <c r="A23" s="193" t="s">
        <v>24</v>
      </c>
      <c r="B23" s="25">
        <v>0.27083333333333331</v>
      </c>
      <c r="C23" s="26" t="s">
        <v>354</v>
      </c>
      <c r="D23" s="27">
        <v>3</v>
      </c>
      <c r="E23" s="194"/>
      <c r="F23" s="194"/>
    </row>
    <row r="24" spans="1:6">
      <c r="A24" s="155"/>
      <c r="B24" s="23">
        <v>0.29166666666666669</v>
      </c>
      <c r="C24" s="23" t="s">
        <v>355</v>
      </c>
      <c r="D24" s="101">
        <v>6</v>
      </c>
      <c r="E24" s="195"/>
      <c r="F24" s="196"/>
    </row>
    <row r="25" spans="1:6">
      <c r="A25" s="155"/>
      <c r="B25" s="23">
        <v>0.29166666666666669</v>
      </c>
      <c r="C25" s="114" t="s">
        <v>356</v>
      </c>
      <c r="D25" s="101">
        <v>3</v>
      </c>
      <c r="E25" s="195"/>
      <c r="F25" s="196"/>
    </row>
    <row r="26" spans="1:6">
      <c r="A26" s="155"/>
      <c r="B26" s="23">
        <v>0.27777777777777779</v>
      </c>
      <c r="C26" s="114" t="s">
        <v>357</v>
      </c>
      <c r="D26" s="101">
        <v>3</v>
      </c>
      <c r="E26" s="197"/>
      <c r="F26" s="198"/>
    </row>
    <row r="27" spans="1:6">
      <c r="A27" s="155"/>
      <c r="B27" s="23">
        <v>0.27083333333333331</v>
      </c>
      <c r="C27" s="23" t="s">
        <v>358</v>
      </c>
      <c r="D27" s="101">
        <v>2</v>
      </c>
      <c r="E27" s="199"/>
      <c r="F27" s="200"/>
    </row>
    <row r="28" spans="1:6">
      <c r="A28" s="155"/>
      <c r="B28" s="23"/>
      <c r="C28" s="101"/>
      <c r="D28" s="101"/>
      <c r="E28" s="197"/>
      <c r="F28" s="198"/>
    </row>
    <row r="29" spans="1:6">
      <c r="A29" s="155"/>
      <c r="B29" s="23"/>
      <c r="C29" s="23"/>
      <c r="D29" s="101"/>
      <c r="E29" s="199"/>
      <c r="F29" s="200"/>
    </row>
    <row r="30" spans="1:6">
      <c r="A30" s="155"/>
      <c r="B30" s="23"/>
      <c r="C30" s="101"/>
      <c r="D30" s="101"/>
      <c r="E30" s="199"/>
      <c r="F30" s="200"/>
    </row>
    <row r="31" spans="1:6">
      <c r="A31" s="155"/>
      <c r="B31" s="23"/>
      <c r="C31" s="101"/>
      <c r="D31" s="101"/>
      <c r="E31" s="199"/>
      <c r="F31" s="200"/>
    </row>
    <row r="32" spans="1:6">
      <c r="A32" s="155"/>
      <c r="B32" s="23"/>
      <c r="C32" s="101"/>
      <c r="D32" s="101"/>
      <c r="E32" s="199"/>
      <c r="F32" s="200"/>
    </row>
    <row r="33" spans="1:6">
      <c r="A33" s="155"/>
      <c r="B33" s="23"/>
      <c r="C33" s="101"/>
      <c r="D33" s="101"/>
      <c r="E33" s="199"/>
      <c r="F33" s="200"/>
    </row>
    <row r="34" spans="1:6">
      <c r="A34" s="155"/>
      <c r="B34" s="23"/>
      <c r="C34" s="101"/>
      <c r="D34" s="101"/>
      <c r="E34" s="199"/>
      <c r="F34" s="200"/>
    </row>
    <row r="35" spans="1:6">
      <c r="A35" s="156"/>
      <c r="B35" s="28"/>
      <c r="C35" s="103"/>
      <c r="D35" s="103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5"/>
    </row>
    <row r="39" spans="1:6">
      <c r="A39" s="178" t="s">
        <v>29</v>
      </c>
      <c r="B39" s="178"/>
      <c r="C39" s="179"/>
      <c r="D39" s="179"/>
      <c r="E39" s="32" t="s">
        <v>29</v>
      </c>
      <c r="F39" s="105"/>
    </row>
    <row r="40" spans="1:6">
      <c r="A40" s="178" t="s">
        <v>30</v>
      </c>
      <c r="B40" s="178"/>
      <c r="C40" s="179"/>
      <c r="D40" s="179"/>
      <c r="E40" s="32" t="s">
        <v>31</v>
      </c>
      <c r="F40" s="105"/>
    </row>
    <row r="41" spans="1:6">
      <c r="A41" s="178"/>
      <c r="B41" s="178"/>
      <c r="C41" s="179"/>
      <c r="D41" s="179"/>
      <c r="E41" s="32" t="s">
        <v>32</v>
      </c>
      <c r="F41" s="105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359</v>
      </c>
      <c r="F44" s="255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68" t="s">
        <v>360</v>
      </c>
      <c r="F46" s="169"/>
    </row>
    <row r="47" spans="1:6" ht="18" customHeight="1">
      <c r="A47" s="155"/>
      <c r="B47" s="94"/>
      <c r="C47" s="94"/>
      <c r="D47" s="159"/>
      <c r="E47" s="106"/>
      <c r="F47" s="107"/>
    </row>
    <row r="48" spans="1:6">
      <c r="A48" s="155"/>
      <c r="B48" s="170"/>
      <c r="C48" s="171"/>
      <c r="D48" s="159"/>
      <c r="E48" s="252"/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8">
    <mergeCell ref="A68:F68"/>
    <mergeCell ref="A69:F69"/>
    <mergeCell ref="B61:C61"/>
    <mergeCell ref="E61:F61"/>
    <mergeCell ref="A62:F62"/>
    <mergeCell ref="A63:D63"/>
    <mergeCell ref="E63:F63"/>
    <mergeCell ref="A64:A67"/>
    <mergeCell ref="D64:D67"/>
    <mergeCell ref="E57:F57"/>
    <mergeCell ref="B58:C58"/>
    <mergeCell ref="E58:F58"/>
    <mergeCell ref="B59:C59"/>
    <mergeCell ref="E59:F59"/>
    <mergeCell ref="B51:C51"/>
    <mergeCell ref="E51:F51"/>
    <mergeCell ref="B52:C52"/>
    <mergeCell ref="E52:F52"/>
    <mergeCell ref="B60:C60"/>
    <mergeCell ref="E60:F60"/>
    <mergeCell ref="B53:C53"/>
    <mergeCell ref="E53:F53"/>
    <mergeCell ref="B54:C54"/>
    <mergeCell ref="E54:F54"/>
    <mergeCell ref="A55:F55"/>
    <mergeCell ref="A56:A61"/>
    <mergeCell ref="B56:C56"/>
    <mergeCell ref="D56:D61"/>
    <mergeCell ref="E56:F56"/>
    <mergeCell ref="B57:C57"/>
    <mergeCell ref="E46:F46"/>
    <mergeCell ref="B48:C48"/>
    <mergeCell ref="E48:F48"/>
    <mergeCell ref="B50:C50"/>
    <mergeCell ref="E50:F50"/>
    <mergeCell ref="A40:B40"/>
    <mergeCell ref="C40:D40"/>
    <mergeCell ref="B49:C49"/>
    <mergeCell ref="E49:F49"/>
    <mergeCell ref="A41:B41"/>
    <mergeCell ref="C41:D41"/>
    <mergeCell ref="A42:F42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5"/>
  <sheetViews>
    <sheetView topLeftCell="A2" workbookViewId="0">
      <selection activeCell="B8" sqref="B8:C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365</v>
      </c>
      <c r="C2" s="215"/>
      <c r="D2" s="4" t="s">
        <v>2</v>
      </c>
      <c r="E2" s="216" t="s">
        <v>299</v>
      </c>
      <c r="F2" s="217"/>
    </row>
    <row r="3" spans="1:9" ht="24" customHeight="1">
      <c r="A3" s="183" t="s">
        <v>3</v>
      </c>
      <c r="B3" s="184"/>
      <c r="C3" s="218"/>
      <c r="D3" s="110" t="s">
        <v>4</v>
      </c>
      <c r="E3" s="111" t="s">
        <v>5</v>
      </c>
      <c r="F3" s="112" t="s">
        <v>6</v>
      </c>
    </row>
    <row r="4" spans="1:9" ht="21.75" customHeight="1">
      <c r="A4" s="108" t="s">
        <v>7</v>
      </c>
      <c r="B4" s="219">
        <v>138500</v>
      </c>
      <c r="C4" s="220"/>
      <c r="D4" s="221">
        <v>13</v>
      </c>
      <c r="E4" s="223">
        <v>30</v>
      </c>
      <c r="F4" s="225">
        <v>27833</v>
      </c>
    </row>
    <row r="5" spans="1:9" ht="23.1" customHeight="1">
      <c r="A5" s="108" t="s">
        <v>8</v>
      </c>
      <c r="B5" s="227">
        <v>671600</v>
      </c>
      <c r="C5" s="228"/>
      <c r="D5" s="222"/>
      <c r="E5" s="224"/>
      <c r="F5" s="226"/>
    </row>
    <row r="6" spans="1:9">
      <c r="A6" s="10" t="s">
        <v>9</v>
      </c>
      <c r="B6" s="229">
        <v>810100</v>
      </c>
      <c r="C6" s="230"/>
      <c r="D6" s="231" t="s">
        <v>10</v>
      </c>
      <c r="E6" s="232"/>
      <c r="F6" s="245">
        <f>E4-(SUM(D16:D35))</f>
        <v>19</v>
      </c>
    </row>
    <row r="7" spans="1:9">
      <c r="A7" s="11" t="s">
        <v>11</v>
      </c>
      <c r="B7" s="118">
        <f>B6+'9.25'!B7</f>
        <v>39249700</v>
      </c>
      <c r="C7" s="13">
        <v>0.59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116" t="s">
        <v>15</v>
      </c>
      <c r="C10" s="116" t="s">
        <v>16</v>
      </c>
      <c r="D10" s="209" t="s">
        <v>17</v>
      </c>
      <c r="E10" s="116" t="s">
        <v>15</v>
      </c>
      <c r="F10" s="117" t="s">
        <v>16</v>
      </c>
    </row>
    <row r="11" spans="1:9" ht="20.100000000000001" customHeight="1">
      <c r="A11" s="207"/>
      <c r="B11" s="114" t="s">
        <v>351</v>
      </c>
      <c r="C11" s="79">
        <v>5</v>
      </c>
      <c r="D11" s="137"/>
      <c r="E11" s="114" t="s">
        <v>49</v>
      </c>
      <c r="F11" s="19">
        <v>0.13</v>
      </c>
    </row>
    <row r="12" spans="1:9" ht="18" customHeight="1">
      <c r="A12" s="207"/>
      <c r="B12" s="114" t="s">
        <v>367</v>
      </c>
      <c r="C12" s="79">
        <v>3</v>
      </c>
      <c r="D12" s="137"/>
      <c r="E12" s="114" t="s">
        <v>48</v>
      </c>
      <c r="F12" s="19">
        <v>0.08</v>
      </c>
    </row>
    <row r="13" spans="1:9" ht="17.100000000000001" customHeight="1">
      <c r="A13" s="208"/>
      <c r="B13" s="114" t="s">
        <v>366</v>
      </c>
      <c r="C13" s="18">
        <v>4</v>
      </c>
      <c r="D13" s="210"/>
      <c r="E13" s="113" t="s">
        <v>53</v>
      </c>
      <c r="F13" s="21">
        <v>0.02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116" t="s">
        <v>19</v>
      </c>
      <c r="C15" s="116" t="s">
        <v>20</v>
      </c>
      <c r="D15" s="116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114"/>
      <c r="E16" s="199"/>
      <c r="F16" s="200"/>
    </row>
    <row r="17" spans="1:6">
      <c r="A17" s="155"/>
      <c r="B17" s="23"/>
      <c r="C17" s="114"/>
      <c r="D17" s="114"/>
      <c r="E17" s="199"/>
      <c r="F17" s="200"/>
    </row>
    <row r="18" spans="1:6">
      <c r="A18" s="155"/>
      <c r="B18" s="23"/>
      <c r="C18" s="23"/>
      <c r="D18" s="114"/>
      <c r="E18" s="199"/>
      <c r="F18" s="200"/>
    </row>
    <row r="19" spans="1:6">
      <c r="A19" s="155"/>
      <c r="B19" s="23"/>
      <c r="C19" s="114"/>
      <c r="D19" s="114"/>
      <c r="E19" s="199"/>
      <c r="F19" s="200"/>
    </row>
    <row r="20" spans="1:6">
      <c r="A20" s="155"/>
      <c r="B20" s="23"/>
      <c r="C20" s="114"/>
      <c r="D20" s="114"/>
      <c r="E20" s="199"/>
      <c r="F20" s="200"/>
    </row>
    <row r="21" spans="1:6">
      <c r="A21" s="155"/>
      <c r="B21" s="23"/>
      <c r="C21" s="114"/>
      <c r="D21" s="114"/>
      <c r="E21" s="199"/>
      <c r="F21" s="200"/>
    </row>
    <row r="22" spans="1:6" ht="18" thickBot="1">
      <c r="A22" s="162"/>
      <c r="B22" s="24"/>
      <c r="C22" s="113"/>
      <c r="D22" s="113"/>
      <c r="E22" s="194"/>
      <c r="F22" s="205"/>
    </row>
    <row r="23" spans="1:6" ht="18" thickTop="1">
      <c r="A23" s="193" t="s">
        <v>24</v>
      </c>
      <c r="B23" s="25">
        <v>0.35416666666666669</v>
      </c>
      <c r="C23" s="26" t="s">
        <v>361</v>
      </c>
      <c r="D23" s="27">
        <v>3</v>
      </c>
      <c r="E23" s="194"/>
      <c r="F23" s="194"/>
    </row>
    <row r="24" spans="1:6">
      <c r="A24" s="155"/>
      <c r="B24" s="23">
        <v>0.33333333333333331</v>
      </c>
      <c r="C24" s="23" t="s">
        <v>362</v>
      </c>
      <c r="D24" s="114">
        <v>2</v>
      </c>
      <c r="E24" s="195"/>
      <c r="F24" s="196"/>
    </row>
    <row r="25" spans="1:6">
      <c r="A25" s="155"/>
      <c r="B25" s="23">
        <v>0.31875000000000003</v>
      </c>
      <c r="C25" s="114" t="s">
        <v>363</v>
      </c>
      <c r="D25" s="114">
        <v>4</v>
      </c>
      <c r="E25" s="195"/>
      <c r="F25" s="196"/>
    </row>
    <row r="26" spans="1:6">
      <c r="A26" s="155"/>
      <c r="B26" s="23">
        <v>0.29166666666666669</v>
      </c>
      <c r="C26" s="114" t="s">
        <v>364</v>
      </c>
      <c r="D26" s="114">
        <v>2</v>
      </c>
      <c r="E26" s="197"/>
      <c r="F26" s="198"/>
    </row>
    <row r="27" spans="1:6">
      <c r="A27" s="155"/>
      <c r="B27" s="23"/>
      <c r="C27" s="23"/>
      <c r="D27" s="114"/>
      <c r="E27" s="199"/>
      <c r="F27" s="200"/>
    </row>
    <row r="28" spans="1:6">
      <c r="A28" s="155"/>
      <c r="B28" s="23"/>
      <c r="C28" s="114"/>
      <c r="D28" s="114"/>
      <c r="E28" s="197"/>
      <c r="F28" s="198"/>
    </row>
    <row r="29" spans="1:6">
      <c r="A29" s="155"/>
      <c r="B29" s="23"/>
      <c r="C29" s="23"/>
      <c r="D29" s="114"/>
      <c r="E29" s="199"/>
      <c r="F29" s="200"/>
    </row>
    <row r="30" spans="1:6">
      <c r="A30" s="155"/>
      <c r="B30" s="23"/>
      <c r="C30" s="114"/>
      <c r="D30" s="114"/>
      <c r="E30" s="199"/>
      <c r="F30" s="200"/>
    </row>
    <row r="31" spans="1:6">
      <c r="A31" s="155"/>
      <c r="B31" s="23"/>
      <c r="C31" s="114"/>
      <c r="D31" s="114"/>
      <c r="E31" s="199"/>
      <c r="F31" s="200"/>
    </row>
    <row r="32" spans="1:6">
      <c r="A32" s="155"/>
      <c r="B32" s="23"/>
      <c r="C32" s="114"/>
      <c r="D32" s="114"/>
      <c r="E32" s="199"/>
      <c r="F32" s="200"/>
    </row>
    <row r="33" spans="1:6">
      <c r="A33" s="155"/>
      <c r="B33" s="23"/>
      <c r="C33" s="114"/>
      <c r="D33" s="114"/>
      <c r="E33" s="199"/>
      <c r="F33" s="200"/>
    </row>
    <row r="34" spans="1:6">
      <c r="A34" s="155"/>
      <c r="B34" s="23"/>
      <c r="C34" s="114"/>
      <c r="D34" s="114"/>
      <c r="E34" s="199"/>
      <c r="F34" s="200"/>
    </row>
    <row r="35" spans="1:6">
      <c r="A35" s="156"/>
      <c r="B35" s="28"/>
      <c r="C35" s="115"/>
      <c r="D35" s="115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9"/>
    </row>
    <row r="39" spans="1:6">
      <c r="A39" s="178" t="s">
        <v>29</v>
      </c>
      <c r="B39" s="178"/>
      <c r="C39" s="179"/>
      <c r="D39" s="179"/>
      <c r="E39" s="32" t="s">
        <v>29</v>
      </c>
      <c r="F39" s="109"/>
    </row>
    <row r="40" spans="1:6">
      <c r="A40" s="178" t="s">
        <v>30</v>
      </c>
      <c r="B40" s="178"/>
      <c r="C40" s="179"/>
      <c r="D40" s="179"/>
      <c r="E40" s="32" t="s">
        <v>31</v>
      </c>
      <c r="F40" s="109"/>
    </row>
    <row r="41" spans="1:6">
      <c r="A41" s="178"/>
      <c r="B41" s="178"/>
      <c r="C41" s="179"/>
      <c r="D41" s="179"/>
      <c r="E41" s="32" t="s">
        <v>32</v>
      </c>
      <c r="F41" s="109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368</v>
      </c>
      <c r="F44" s="255"/>
    </row>
    <row r="45" spans="1:6">
      <c r="A45" s="155"/>
      <c r="B45" s="139"/>
      <c r="C45" s="139"/>
      <c r="D45" s="159"/>
      <c r="E45" s="168" t="s">
        <v>369</v>
      </c>
      <c r="F45" s="169"/>
    </row>
    <row r="46" spans="1:6" ht="18" customHeight="1">
      <c r="A46" s="155"/>
      <c r="B46" s="139"/>
      <c r="C46" s="139"/>
      <c r="D46" s="159"/>
      <c r="E46" s="168"/>
      <c r="F46" s="169"/>
    </row>
    <row r="47" spans="1:6" ht="18" customHeight="1">
      <c r="A47" s="155"/>
      <c r="B47" s="94"/>
      <c r="C47" s="94"/>
      <c r="D47" s="159"/>
      <c r="E47" s="119" t="s">
        <v>370</v>
      </c>
      <c r="F47" s="120"/>
    </row>
    <row r="48" spans="1:6">
      <c r="A48" s="155"/>
      <c r="B48" s="170"/>
      <c r="C48" s="171"/>
      <c r="D48" s="159"/>
      <c r="E48" s="252" t="s">
        <v>371</v>
      </c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40:B40"/>
    <mergeCell ref="C40:D40"/>
    <mergeCell ref="B49:C49"/>
    <mergeCell ref="E49:F49"/>
    <mergeCell ref="A41:B41"/>
    <mergeCell ref="C41:D41"/>
    <mergeCell ref="A42:F42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E46:F46"/>
    <mergeCell ref="B48:C48"/>
    <mergeCell ref="E48:F48"/>
    <mergeCell ref="B50:C50"/>
    <mergeCell ref="E50:F50"/>
    <mergeCell ref="B51:C51"/>
    <mergeCell ref="E51:F51"/>
    <mergeCell ref="B52:C52"/>
    <mergeCell ref="E52:F52"/>
    <mergeCell ref="B60:C60"/>
    <mergeCell ref="E60:F60"/>
    <mergeCell ref="B53:C53"/>
    <mergeCell ref="E53:F53"/>
    <mergeCell ref="B54:C54"/>
    <mergeCell ref="E54:F54"/>
    <mergeCell ref="A55:F55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E59:F59"/>
    <mergeCell ref="A68:F68"/>
    <mergeCell ref="A69:F69"/>
    <mergeCell ref="B61:C61"/>
    <mergeCell ref="E61:F61"/>
    <mergeCell ref="A62:F62"/>
    <mergeCell ref="A63:D63"/>
    <mergeCell ref="E63:F63"/>
    <mergeCell ref="A64:A67"/>
    <mergeCell ref="D64:D67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5"/>
  <sheetViews>
    <sheetView workbookViewId="0">
      <selection activeCell="B8" sqref="B8:C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372</v>
      </c>
      <c r="C2" s="215"/>
      <c r="D2" s="4" t="s">
        <v>2</v>
      </c>
      <c r="E2" s="216" t="s">
        <v>299</v>
      </c>
      <c r="F2" s="217"/>
    </row>
    <row r="3" spans="1:9" ht="24" customHeight="1">
      <c r="A3" s="183" t="s">
        <v>3</v>
      </c>
      <c r="B3" s="184"/>
      <c r="C3" s="218"/>
      <c r="D3" s="110" t="s">
        <v>4</v>
      </c>
      <c r="E3" s="111" t="s">
        <v>5</v>
      </c>
      <c r="F3" s="112" t="s">
        <v>6</v>
      </c>
    </row>
    <row r="4" spans="1:9" ht="21.75" customHeight="1">
      <c r="A4" s="108" t="s">
        <v>7</v>
      </c>
      <c r="B4" s="219">
        <v>300500</v>
      </c>
      <c r="C4" s="220"/>
      <c r="D4" s="221">
        <v>7</v>
      </c>
      <c r="E4" s="223">
        <v>20</v>
      </c>
      <c r="F4" s="225">
        <v>32675</v>
      </c>
    </row>
    <row r="5" spans="1:9" ht="23.1" customHeight="1">
      <c r="A5" s="108" t="s">
        <v>8</v>
      </c>
      <c r="B5" s="227">
        <v>353000</v>
      </c>
      <c r="C5" s="228"/>
      <c r="D5" s="222"/>
      <c r="E5" s="224"/>
      <c r="F5" s="226"/>
    </row>
    <row r="6" spans="1:9">
      <c r="A6" s="10" t="s">
        <v>9</v>
      </c>
      <c r="B6" s="229">
        <v>653500</v>
      </c>
      <c r="C6" s="230"/>
      <c r="D6" s="231" t="s">
        <v>10</v>
      </c>
      <c r="E6" s="232"/>
      <c r="F6" s="245">
        <f>E4-(SUM(D16:D35))</f>
        <v>18</v>
      </c>
    </row>
    <row r="7" spans="1:9">
      <c r="A7" s="11" t="s">
        <v>11</v>
      </c>
      <c r="B7" s="118">
        <f>B6+'9.26'!B7</f>
        <v>39903200</v>
      </c>
      <c r="C7" s="13">
        <v>0.61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116" t="s">
        <v>15</v>
      </c>
      <c r="C10" s="116" t="s">
        <v>16</v>
      </c>
      <c r="D10" s="209" t="s">
        <v>17</v>
      </c>
      <c r="E10" s="116" t="s">
        <v>15</v>
      </c>
      <c r="F10" s="117" t="s">
        <v>16</v>
      </c>
    </row>
    <row r="11" spans="1:9" ht="20.100000000000001" customHeight="1">
      <c r="A11" s="207"/>
      <c r="B11" s="114" t="s">
        <v>351</v>
      </c>
      <c r="C11" s="79">
        <v>5</v>
      </c>
      <c r="D11" s="137"/>
      <c r="E11" s="114" t="s">
        <v>49</v>
      </c>
      <c r="F11" s="19">
        <v>0.02</v>
      </c>
    </row>
    <row r="12" spans="1:9" ht="18" customHeight="1">
      <c r="A12" s="207"/>
      <c r="B12" s="114" t="s">
        <v>316</v>
      </c>
      <c r="C12" s="79">
        <v>3</v>
      </c>
      <c r="D12" s="137"/>
      <c r="E12" s="114" t="s">
        <v>48</v>
      </c>
      <c r="F12" s="19">
        <v>0.06</v>
      </c>
    </row>
    <row r="13" spans="1:9" ht="17.100000000000001" customHeight="1">
      <c r="A13" s="208"/>
      <c r="B13" s="114" t="s">
        <v>171</v>
      </c>
      <c r="C13" s="18">
        <v>3</v>
      </c>
      <c r="D13" s="210"/>
      <c r="E13" s="113" t="s">
        <v>53</v>
      </c>
      <c r="F13" s="21">
        <v>0.04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116" t="s">
        <v>19</v>
      </c>
      <c r="C15" s="116" t="s">
        <v>20</v>
      </c>
      <c r="D15" s="116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114"/>
      <c r="E16" s="199"/>
      <c r="F16" s="200"/>
    </row>
    <row r="17" spans="1:6">
      <c r="A17" s="155"/>
      <c r="B17" s="23"/>
      <c r="C17" s="114"/>
      <c r="D17" s="114"/>
      <c r="E17" s="199"/>
      <c r="F17" s="200"/>
    </row>
    <row r="18" spans="1:6">
      <c r="A18" s="155"/>
      <c r="B18" s="23"/>
      <c r="C18" s="23"/>
      <c r="D18" s="114"/>
      <c r="E18" s="199"/>
      <c r="F18" s="200"/>
    </row>
    <row r="19" spans="1:6">
      <c r="A19" s="155"/>
      <c r="B19" s="23"/>
      <c r="C19" s="114"/>
      <c r="D19" s="114"/>
      <c r="E19" s="199"/>
      <c r="F19" s="200"/>
    </row>
    <row r="20" spans="1:6">
      <c r="A20" s="155"/>
      <c r="B20" s="23"/>
      <c r="C20" s="114"/>
      <c r="D20" s="114"/>
      <c r="E20" s="199"/>
      <c r="F20" s="200"/>
    </row>
    <row r="21" spans="1:6">
      <c r="A21" s="155"/>
      <c r="B21" s="23"/>
      <c r="C21" s="114"/>
      <c r="D21" s="114"/>
      <c r="E21" s="199"/>
      <c r="F21" s="200"/>
    </row>
    <row r="22" spans="1:6" ht="18" thickBot="1">
      <c r="A22" s="162"/>
      <c r="B22" s="24"/>
      <c r="C22" s="113"/>
      <c r="D22" s="113"/>
      <c r="E22" s="194"/>
      <c r="F22" s="205"/>
    </row>
    <row r="23" spans="1:6" ht="18" thickTop="1">
      <c r="A23" s="193" t="s">
        <v>24</v>
      </c>
      <c r="B23" s="25">
        <v>0.25</v>
      </c>
      <c r="C23" s="26" t="s">
        <v>373</v>
      </c>
      <c r="D23" s="27">
        <v>2</v>
      </c>
      <c r="E23" s="194"/>
      <c r="F23" s="194"/>
    </row>
    <row r="24" spans="1:6">
      <c r="A24" s="155"/>
      <c r="B24" s="23"/>
      <c r="C24" s="23"/>
      <c r="D24" s="114"/>
      <c r="E24" s="195"/>
      <c r="F24" s="196"/>
    </row>
    <row r="25" spans="1:6">
      <c r="A25" s="155"/>
      <c r="B25" s="23"/>
      <c r="C25" s="114"/>
      <c r="D25" s="114"/>
      <c r="E25" s="195"/>
      <c r="F25" s="196"/>
    </row>
    <row r="26" spans="1:6">
      <c r="A26" s="155"/>
      <c r="B26" s="23"/>
      <c r="C26" s="114"/>
      <c r="D26" s="114"/>
      <c r="E26" s="197"/>
      <c r="F26" s="198"/>
    </row>
    <row r="27" spans="1:6">
      <c r="A27" s="155"/>
      <c r="B27" s="23"/>
      <c r="C27" s="23"/>
      <c r="D27" s="114"/>
      <c r="E27" s="199"/>
      <c r="F27" s="200"/>
    </row>
    <row r="28" spans="1:6">
      <c r="A28" s="155"/>
      <c r="B28" s="23"/>
      <c r="C28" s="114"/>
      <c r="D28" s="114"/>
      <c r="E28" s="197"/>
      <c r="F28" s="198"/>
    </row>
    <row r="29" spans="1:6">
      <c r="A29" s="155"/>
      <c r="B29" s="23"/>
      <c r="C29" s="23"/>
      <c r="D29" s="114"/>
      <c r="E29" s="199"/>
      <c r="F29" s="200"/>
    </row>
    <row r="30" spans="1:6">
      <c r="A30" s="155"/>
      <c r="B30" s="23"/>
      <c r="C30" s="114"/>
      <c r="D30" s="114"/>
      <c r="E30" s="199"/>
      <c r="F30" s="200"/>
    </row>
    <row r="31" spans="1:6">
      <c r="A31" s="155"/>
      <c r="B31" s="23"/>
      <c r="C31" s="114"/>
      <c r="D31" s="114"/>
      <c r="E31" s="199"/>
      <c r="F31" s="200"/>
    </row>
    <row r="32" spans="1:6">
      <c r="A32" s="155"/>
      <c r="B32" s="23"/>
      <c r="C32" s="114"/>
      <c r="D32" s="114"/>
      <c r="E32" s="199"/>
      <c r="F32" s="200"/>
    </row>
    <row r="33" spans="1:6">
      <c r="A33" s="155"/>
      <c r="B33" s="23"/>
      <c r="C33" s="114"/>
      <c r="D33" s="114"/>
      <c r="E33" s="199"/>
      <c r="F33" s="200"/>
    </row>
    <row r="34" spans="1:6">
      <c r="A34" s="155"/>
      <c r="B34" s="23"/>
      <c r="C34" s="114"/>
      <c r="D34" s="114"/>
      <c r="E34" s="199"/>
      <c r="F34" s="200"/>
    </row>
    <row r="35" spans="1:6">
      <c r="A35" s="156"/>
      <c r="B35" s="28"/>
      <c r="C35" s="115"/>
      <c r="D35" s="115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9"/>
    </row>
    <row r="39" spans="1:6">
      <c r="A39" s="178" t="s">
        <v>29</v>
      </c>
      <c r="B39" s="178"/>
      <c r="C39" s="179"/>
      <c r="D39" s="179"/>
      <c r="E39" s="32" t="s">
        <v>29</v>
      </c>
      <c r="F39" s="109"/>
    </row>
    <row r="40" spans="1:6">
      <c r="A40" s="178" t="s">
        <v>30</v>
      </c>
      <c r="B40" s="178"/>
      <c r="C40" s="179"/>
      <c r="D40" s="179"/>
      <c r="E40" s="32" t="s">
        <v>31</v>
      </c>
      <c r="F40" s="109"/>
    </row>
    <row r="41" spans="1:6">
      <c r="A41" s="178"/>
      <c r="B41" s="178"/>
      <c r="C41" s="179"/>
      <c r="D41" s="179"/>
      <c r="E41" s="32" t="s">
        <v>32</v>
      </c>
      <c r="F41" s="109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374</v>
      </c>
      <c r="F44" s="255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68" t="s">
        <v>375</v>
      </c>
      <c r="F46" s="169"/>
    </row>
    <row r="47" spans="1:6" ht="18" customHeight="1">
      <c r="A47" s="155"/>
      <c r="B47" s="94"/>
      <c r="C47" s="94"/>
      <c r="D47" s="159"/>
      <c r="E47" s="119"/>
      <c r="F47" s="120"/>
    </row>
    <row r="48" spans="1:6">
      <c r="A48" s="155"/>
      <c r="B48" s="170"/>
      <c r="C48" s="171"/>
      <c r="D48" s="159"/>
      <c r="E48" s="252" t="s">
        <v>376</v>
      </c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40:B40"/>
    <mergeCell ref="C40:D40"/>
    <mergeCell ref="B49:C49"/>
    <mergeCell ref="E49:F49"/>
    <mergeCell ref="A41:B41"/>
    <mergeCell ref="C41:D41"/>
    <mergeCell ref="A42:F42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E46:F46"/>
    <mergeCell ref="B48:C48"/>
    <mergeCell ref="E48:F48"/>
    <mergeCell ref="B50:C50"/>
    <mergeCell ref="E50:F50"/>
    <mergeCell ref="B51:C51"/>
    <mergeCell ref="E51:F51"/>
    <mergeCell ref="B52:C52"/>
    <mergeCell ref="E52:F52"/>
    <mergeCell ref="B60:C60"/>
    <mergeCell ref="E60:F60"/>
    <mergeCell ref="B53:C53"/>
    <mergeCell ref="E53:F53"/>
    <mergeCell ref="B54:C54"/>
    <mergeCell ref="E54:F54"/>
    <mergeCell ref="A55:F55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E59:F59"/>
    <mergeCell ref="A68:F68"/>
    <mergeCell ref="A69:F69"/>
    <mergeCell ref="B61:C61"/>
    <mergeCell ref="E61:F61"/>
    <mergeCell ref="A62:F62"/>
    <mergeCell ref="A63:D63"/>
    <mergeCell ref="E63:F63"/>
    <mergeCell ref="A64:A67"/>
    <mergeCell ref="D64:D67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5"/>
  <sheetViews>
    <sheetView workbookViewId="0">
      <selection activeCell="B8" sqref="B8:C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377</v>
      </c>
      <c r="C2" s="215"/>
      <c r="D2" s="4" t="s">
        <v>2</v>
      </c>
      <c r="E2" s="216" t="s">
        <v>299</v>
      </c>
      <c r="F2" s="217"/>
    </row>
    <row r="3" spans="1:9" ht="24" customHeight="1">
      <c r="A3" s="183" t="s">
        <v>3</v>
      </c>
      <c r="B3" s="184"/>
      <c r="C3" s="218"/>
      <c r="D3" s="110" t="s">
        <v>4</v>
      </c>
      <c r="E3" s="111" t="s">
        <v>5</v>
      </c>
      <c r="F3" s="112" t="s">
        <v>6</v>
      </c>
    </row>
    <row r="4" spans="1:9" ht="21.75" customHeight="1">
      <c r="A4" s="108" t="s">
        <v>7</v>
      </c>
      <c r="B4" s="219">
        <v>557200</v>
      </c>
      <c r="C4" s="220"/>
      <c r="D4" s="221">
        <v>6</v>
      </c>
      <c r="E4" s="223">
        <v>34</v>
      </c>
      <c r="F4" s="225">
        <v>28573</v>
      </c>
    </row>
    <row r="5" spans="1:9" ht="23.1" customHeight="1">
      <c r="A5" s="108" t="s">
        <v>8</v>
      </c>
      <c r="B5" s="227">
        <v>275000</v>
      </c>
      <c r="C5" s="228"/>
      <c r="D5" s="222"/>
      <c r="E5" s="224"/>
      <c r="F5" s="226"/>
    </row>
    <row r="6" spans="1:9">
      <c r="A6" s="10" t="s">
        <v>9</v>
      </c>
      <c r="B6" s="229">
        <v>832200</v>
      </c>
      <c r="C6" s="230"/>
      <c r="D6" s="231" t="s">
        <v>10</v>
      </c>
      <c r="E6" s="232"/>
      <c r="F6" s="245">
        <f>E4-(SUM(D16:D35))</f>
        <v>18</v>
      </c>
    </row>
    <row r="7" spans="1:9">
      <c r="A7" s="11" t="s">
        <v>11</v>
      </c>
      <c r="B7" s="118">
        <f>B6+'9.27'!B7</f>
        <v>40735400</v>
      </c>
      <c r="C7" s="13">
        <v>0.62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116" t="s">
        <v>15</v>
      </c>
      <c r="C10" s="116" t="s">
        <v>16</v>
      </c>
      <c r="D10" s="209" t="s">
        <v>17</v>
      </c>
      <c r="E10" s="116" t="s">
        <v>15</v>
      </c>
      <c r="F10" s="117" t="s">
        <v>16</v>
      </c>
    </row>
    <row r="11" spans="1:9" ht="20.100000000000001" customHeight="1">
      <c r="A11" s="207"/>
      <c r="B11" s="114" t="s">
        <v>379</v>
      </c>
      <c r="C11" s="79">
        <v>3</v>
      </c>
      <c r="D11" s="137"/>
      <c r="E11" s="114" t="s">
        <v>49</v>
      </c>
      <c r="F11" s="19">
        <v>0.2</v>
      </c>
    </row>
    <row r="12" spans="1:9" ht="18" customHeight="1">
      <c r="A12" s="207"/>
      <c r="B12" s="114" t="s">
        <v>380</v>
      </c>
      <c r="C12" s="79">
        <v>4</v>
      </c>
      <c r="D12" s="137"/>
      <c r="E12" s="114" t="s">
        <v>48</v>
      </c>
      <c r="F12" s="19">
        <v>0.14000000000000001</v>
      </c>
    </row>
    <row r="13" spans="1:9" ht="17.100000000000001" customHeight="1">
      <c r="A13" s="208"/>
      <c r="B13" s="114" t="s">
        <v>315</v>
      </c>
      <c r="C13" s="18">
        <v>3</v>
      </c>
      <c r="D13" s="210"/>
      <c r="E13" s="113" t="s">
        <v>53</v>
      </c>
      <c r="F13" s="21">
        <v>0.11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116" t="s">
        <v>19</v>
      </c>
      <c r="C15" s="116" t="s">
        <v>20</v>
      </c>
      <c r="D15" s="116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0.45833333333333331</v>
      </c>
      <c r="C16" s="23" t="s">
        <v>378</v>
      </c>
      <c r="D16" s="114">
        <v>16</v>
      </c>
      <c r="E16" s="199"/>
      <c r="F16" s="200"/>
    </row>
    <row r="17" spans="1:6">
      <c r="A17" s="155"/>
      <c r="B17" s="23"/>
      <c r="C17" s="114"/>
      <c r="D17" s="114"/>
      <c r="E17" s="199"/>
      <c r="F17" s="200"/>
    </row>
    <row r="18" spans="1:6">
      <c r="A18" s="155"/>
      <c r="B18" s="23"/>
      <c r="C18" s="23"/>
      <c r="D18" s="114"/>
      <c r="E18" s="199"/>
      <c r="F18" s="200"/>
    </row>
    <row r="19" spans="1:6">
      <c r="A19" s="155"/>
      <c r="B19" s="23"/>
      <c r="C19" s="114"/>
      <c r="D19" s="114"/>
      <c r="E19" s="199"/>
      <c r="F19" s="200"/>
    </row>
    <row r="20" spans="1:6">
      <c r="A20" s="155"/>
      <c r="B20" s="23"/>
      <c r="C20" s="114"/>
      <c r="D20" s="114"/>
      <c r="E20" s="199"/>
      <c r="F20" s="200"/>
    </row>
    <row r="21" spans="1:6">
      <c r="A21" s="155"/>
      <c r="B21" s="23"/>
      <c r="C21" s="114"/>
      <c r="D21" s="114"/>
      <c r="E21" s="199"/>
      <c r="F21" s="200"/>
    </row>
    <row r="22" spans="1:6" ht="18" thickBot="1">
      <c r="A22" s="162"/>
      <c r="B22" s="24"/>
      <c r="C22" s="113"/>
      <c r="D22" s="113"/>
      <c r="E22" s="194"/>
      <c r="F22" s="205"/>
    </row>
    <row r="23" spans="1:6" ht="18" thickTop="1">
      <c r="A23" s="193" t="s">
        <v>24</v>
      </c>
      <c r="B23" s="25"/>
      <c r="C23" s="26"/>
      <c r="D23" s="27"/>
      <c r="E23" s="194"/>
      <c r="F23" s="194"/>
    </row>
    <row r="24" spans="1:6">
      <c r="A24" s="155"/>
      <c r="B24" s="23"/>
      <c r="C24" s="23"/>
      <c r="D24" s="114"/>
      <c r="E24" s="195"/>
      <c r="F24" s="196"/>
    </row>
    <row r="25" spans="1:6">
      <c r="A25" s="155"/>
      <c r="B25" s="23"/>
      <c r="C25" s="114"/>
      <c r="D25" s="114"/>
      <c r="E25" s="195"/>
      <c r="F25" s="196"/>
    </row>
    <row r="26" spans="1:6">
      <c r="A26" s="155"/>
      <c r="B26" s="23"/>
      <c r="C26" s="114"/>
      <c r="D26" s="114"/>
      <c r="E26" s="197"/>
      <c r="F26" s="198"/>
    </row>
    <row r="27" spans="1:6">
      <c r="A27" s="155"/>
      <c r="B27" s="23"/>
      <c r="C27" s="23"/>
      <c r="D27" s="114"/>
      <c r="E27" s="199"/>
      <c r="F27" s="200"/>
    </row>
    <row r="28" spans="1:6">
      <c r="A28" s="155"/>
      <c r="B28" s="23"/>
      <c r="C28" s="114"/>
      <c r="D28" s="114"/>
      <c r="E28" s="197"/>
      <c r="F28" s="198"/>
    </row>
    <row r="29" spans="1:6">
      <c r="A29" s="155"/>
      <c r="B29" s="23"/>
      <c r="C29" s="23"/>
      <c r="D29" s="114"/>
      <c r="E29" s="199"/>
      <c r="F29" s="200"/>
    </row>
    <row r="30" spans="1:6">
      <c r="A30" s="155"/>
      <c r="B30" s="23"/>
      <c r="C30" s="114"/>
      <c r="D30" s="114"/>
      <c r="E30" s="199"/>
      <c r="F30" s="200"/>
    </row>
    <row r="31" spans="1:6">
      <c r="A31" s="155"/>
      <c r="B31" s="23"/>
      <c r="C31" s="114"/>
      <c r="D31" s="114"/>
      <c r="E31" s="199"/>
      <c r="F31" s="200"/>
    </row>
    <row r="32" spans="1:6">
      <c r="A32" s="155"/>
      <c r="B32" s="23"/>
      <c r="C32" s="114"/>
      <c r="D32" s="114"/>
      <c r="E32" s="199"/>
      <c r="F32" s="200"/>
    </row>
    <row r="33" spans="1:6">
      <c r="A33" s="155"/>
      <c r="B33" s="23"/>
      <c r="C33" s="114"/>
      <c r="D33" s="114"/>
      <c r="E33" s="199"/>
      <c r="F33" s="200"/>
    </row>
    <row r="34" spans="1:6">
      <c r="A34" s="155"/>
      <c r="B34" s="23"/>
      <c r="C34" s="114"/>
      <c r="D34" s="114"/>
      <c r="E34" s="199"/>
      <c r="F34" s="200"/>
    </row>
    <row r="35" spans="1:6">
      <c r="A35" s="156"/>
      <c r="B35" s="28"/>
      <c r="C35" s="115"/>
      <c r="D35" s="115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9"/>
    </row>
    <row r="39" spans="1:6">
      <c r="A39" s="178" t="s">
        <v>29</v>
      </c>
      <c r="B39" s="178"/>
      <c r="C39" s="179"/>
      <c r="D39" s="179"/>
      <c r="E39" s="32" t="s">
        <v>29</v>
      </c>
      <c r="F39" s="109"/>
    </row>
    <row r="40" spans="1:6">
      <c r="A40" s="178" t="s">
        <v>30</v>
      </c>
      <c r="B40" s="178"/>
      <c r="C40" s="179"/>
      <c r="D40" s="179"/>
      <c r="E40" s="32" t="s">
        <v>31</v>
      </c>
      <c r="F40" s="109"/>
    </row>
    <row r="41" spans="1:6">
      <c r="A41" s="178"/>
      <c r="B41" s="178"/>
      <c r="C41" s="179"/>
      <c r="D41" s="179"/>
      <c r="E41" s="32" t="s">
        <v>32</v>
      </c>
      <c r="F41" s="109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381</v>
      </c>
      <c r="F44" s="255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68" t="s">
        <v>382</v>
      </c>
      <c r="F46" s="169"/>
    </row>
    <row r="47" spans="1:6" ht="18" customHeight="1">
      <c r="A47" s="155"/>
      <c r="B47" s="94"/>
      <c r="C47" s="94"/>
      <c r="D47" s="159"/>
      <c r="E47" s="119"/>
      <c r="F47" s="120"/>
    </row>
    <row r="48" spans="1:6">
      <c r="A48" s="155"/>
      <c r="B48" s="170"/>
      <c r="C48" s="171"/>
      <c r="D48" s="159"/>
      <c r="E48" s="252" t="s">
        <v>383</v>
      </c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40:B40"/>
    <mergeCell ref="C40:D40"/>
    <mergeCell ref="B49:C49"/>
    <mergeCell ref="E49:F49"/>
    <mergeCell ref="A41:B41"/>
    <mergeCell ref="C41:D41"/>
    <mergeCell ref="A42:F42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E46:F46"/>
    <mergeCell ref="B48:C48"/>
    <mergeCell ref="E48:F48"/>
    <mergeCell ref="B50:C50"/>
    <mergeCell ref="E50:F50"/>
    <mergeCell ref="B51:C51"/>
    <mergeCell ref="E51:F51"/>
    <mergeCell ref="B52:C52"/>
    <mergeCell ref="E52:F52"/>
    <mergeCell ref="B60:C60"/>
    <mergeCell ref="E60:F60"/>
    <mergeCell ref="B53:C53"/>
    <mergeCell ref="E53:F53"/>
    <mergeCell ref="B54:C54"/>
    <mergeCell ref="E54:F54"/>
    <mergeCell ref="A55:F55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E59:F59"/>
    <mergeCell ref="A68:F68"/>
    <mergeCell ref="A69:F69"/>
    <mergeCell ref="B61:C61"/>
    <mergeCell ref="E61:F61"/>
    <mergeCell ref="A62:F62"/>
    <mergeCell ref="A63:D63"/>
    <mergeCell ref="E63:F63"/>
    <mergeCell ref="A64:A67"/>
    <mergeCell ref="D64:D67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5"/>
  <sheetViews>
    <sheetView workbookViewId="0">
      <selection activeCell="B8" sqref="B8:C8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384</v>
      </c>
      <c r="C2" s="215"/>
      <c r="D2" s="4" t="s">
        <v>2</v>
      </c>
      <c r="E2" s="216" t="s">
        <v>299</v>
      </c>
      <c r="F2" s="217"/>
    </row>
    <row r="3" spans="1:9" ht="24" customHeight="1">
      <c r="A3" s="183" t="s">
        <v>3</v>
      </c>
      <c r="B3" s="184"/>
      <c r="C3" s="218"/>
      <c r="D3" s="110" t="s">
        <v>4</v>
      </c>
      <c r="E3" s="111" t="s">
        <v>5</v>
      </c>
      <c r="F3" s="112" t="s">
        <v>6</v>
      </c>
    </row>
    <row r="4" spans="1:9" ht="21.75" customHeight="1">
      <c r="A4" s="108" t="s">
        <v>7</v>
      </c>
      <c r="B4" s="219">
        <v>235000</v>
      </c>
      <c r="C4" s="220"/>
      <c r="D4" s="221">
        <v>14</v>
      </c>
      <c r="E4" s="223">
        <v>53</v>
      </c>
      <c r="F4" s="225">
        <v>82452</v>
      </c>
    </row>
    <row r="5" spans="1:9" ht="23.1" customHeight="1">
      <c r="A5" s="108" t="s">
        <v>8</v>
      </c>
      <c r="B5" s="227">
        <v>3396900</v>
      </c>
      <c r="C5" s="228"/>
      <c r="D5" s="222"/>
      <c r="E5" s="224"/>
      <c r="F5" s="226"/>
    </row>
    <row r="6" spans="1:9">
      <c r="A6" s="10" t="s">
        <v>9</v>
      </c>
      <c r="B6" s="229">
        <v>3631900</v>
      </c>
      <c r="C6" s="230"/>
      <c r="D6" s="231" t="s">
        <v>10</v>
      </c>
      <c r="E6" s="232"/>
      <c r="F6" s="245">
        <f>E4-(SUM(D16:D35))</f>
        <v>18</v>
      </c>
    </row>
    <row r="7" spans="1:9">
      <c r="A7" s="11" t="s">
        <v>11</v>
      </c>
      <c r="B7" s="118">
        <f>B6+'9.28'!B7</f>
        <v>44367300</v>
      </c>
      <c r="C7" s="13">
        <v>0.7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116" t="s">
        <v>15</v>
      </c>
      <c r="C10" s="116" t="s">
        <v>16</v>
      </c>
      <c r="D10" s="209" t="s">
        <v>17</v>
      </c>
      <c r="E10" s="116" t="s">
        <v>15</v>
      </c>
      <c r="F10" s="117" t="s">
        <v>16</v>
      </c>
    </row>
    <row r="11" spans="1:9" ht="20.100000000000001" customHeight="1">
      <c r="A11" s="207"/>
      <c r="B11" s="114" t="s">
        <v>351</v>
      </c>
      <c r="C11" s="79">
        <v>6</v>
      </c>
      <c r="D11" s="137"/>
      <c r="E11" s="114" t="s">
        <v>49</v>
      </c>
      <c r="F11" s="19">
        <v>0.14000000000000001</v>
      </c>
    </row>
    <row r="12" spans="1:9" ht="18" customHeight="1">
      <c r="A12" s="207"/>
      <c r="B12" s="114" t="s">
        <v>316</v>
      </c>
      <c r="C12" s="79">
        <v>5</v>
      </c>
      <c r="D12" s="137"/>
      <c r="E12" s="114" t="s">
        <v>48</v>
      </c>
      <c r="F12" s="19">
        <v>0.32</v>
      </c>
    </row>
    <row r="13" spans="1:9" ht="17.100000000000001" customHeight="1">
      <c r="A13" s="208"/>
      <c r="B13" s="114" t="s">
        <v>171</v>
      </c>
      <c r="C13" s="18">
        <v>4</v>
      </c>
      <c r="D13" s="210"/>
      <c r="E13" s="113" t="s">
        <v>53</v>
      </c>
      <c r="F13" s="21">
        <v>0.02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116" t="s">
        <v>19</v>
      </c>
      <c r="C15" s="116" t="s">
        <v>20</v>
      </c>
      <c r="D15" s="116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114"/>
      <c r="E16" s="199"/>
      <c r="F16" s="200"/>
    </row>
    <row r="17" spans="1:6">
      <c r="A17" s="155"/>
      <c r="B17" s="23"/>
      <c r="C17" s="114"/>
      <c r="D17" s="114"/>
      <c r="E17" s="199"/>
      <c r="F17" s="200"/>
    </row>
    <row r="18" spans="1:6">
      <c r="A18" s="155"/>
      <c r="B18" s="23"/>
      <c r="C18" s="23"/>
      <c r="D18" s="114"/>
      <c r="E18" s="199"/>
      <c r="F18" s="200"/>
    </row>
    <row r="19" spans="1:6">
      <c r="A19" s="155"/>
      <c r="B19" s="23"/>
      <c r="C19" s="114"/>
      <c r="D19" s="114"/>
      <c r="E19" s="199"/>
      <c r="F19" s="200"/>
    </row>
    <row r="20" spans="1:6">
      <c r="A20" s="155"/>
      <c r="B20" s="23"/>
      <c r="C20" s="114"/>
      <c r="D20" s="114"/>
      <c r="E20" s="199"/>
      <c r="F20" s="200"/>
    </row>
    <row r="21" spans="1:6">
      <c r="A21" s="155"/>
      <c r="B21" s="23"/>
      <c r="C21" s="114"/>
      <c r="D21" s="114"/>
      <c r="E21" s="199"/>
      <c r="F21" s="200"/>
    </row>
    <row r="22" spans="1:6" ht="18" thickBot="1">
      <c r="A22" s="162"/>
      <c r="B22" s="24"/>
      <c r="C22" s="113"/>
      <c r="D22" s="113"/>
      <c r="E22" s="194"/>
      <c r="F22" s="205"/>
    </row>
    <row r="23" spans="1:6" ht="18" thickTop="1">
      <c r="A23" s="193" t="s">
        <v>24</v>
      </c>
      <c r="B23" s="25">
        <v>0.27083333333333331</v>
      </c>
      <c r="C23" s="26" t="s">
        <v>385</v>
      </c>
      <c r="D23" s="27">
        <v>30</v>
      </c>
      <c r="E23" s="194" t="s">
        <v>388</v>
      </c>
      <c r="F23" s="194"/>
    </row>
    <row r="24" spans="1:6">
      <c r="A24" s="155"/>
      <c r="B24" s="23">
        <v>0.29166666666666669</v>
      </c>
      <c r="C24" s="23" t="s">
        <v>386</v>
      </c>
      <c r="D24" s="114">
        <v>3</v>
      </c>
      <c r="E24" s="195"/>
      <c r="F24" s="196"/>
    </row>
    <row r="25" spans="1:6">
      <c r="A25" s="155"/>
      <c r="B25" s="23">
        <v>0.35416666666666669</v>
      </c>
      <c r="C25" s="114" t="s">
        <v>387</v>
      </c>
      <c r="D25" s="114">
        <v>2</v>
      </c>
      <c r="E25" s="195"/>
      <c r="F25" s="196"/>
    </row>
    <row r="26" spans="1:6">
      <c r="A26" s="155"/>
      <c r="B26" s="23"/>
      <c r="C26" s="114"/>
      <c r="D26" s="114"/>
      <c r="E26" s="197"/>
      <c r="F26" s="198"/>
    </row>
    <row r="27" spans="1:6">
      <c r="A27" s="155"/>
      <c r="B27" s="23"/>
      <c r="C27" s="23"/>
      <c r="D27" s="114"/>
      <c r="E27" s="199"/>
      <c r="F27" s="200"/>
    </row>
    <row r="28" spans="1:6">
      <c r="A28" s="155"/>
      <c r="B28" s="23"/>
      <c r="C28" s="114"/>
      <c r="D28" s="114"/>
      <c r="E28" s="197"/>
      <c r="F28" s="198"/>
    </row>
    <row r="29" spans="1:6">
      <c r="A29" s="155"/>
      <c r="B29" s="23"/>
      <c r="C29" s="23"/>
      <c r="D29" s="114"/>
      <c r="E29" s="199"/>
      <c r="F29" s="200"/>
    </row>
    <row r="30" spans="1:6">
      <c r="A30" s="155"/>
      <c r="B30" s="23"/>
      <c r="C30" s="114"/>
      <c r="D30" s="114"/>
      <c r="E30" s="199"/>
      <c r="F30" s="200"/>
    </row>
    <row r="31" spans="1:6">
      <c r="A31" s="155"/>
      <c r="B31" s="23"/>
      <c r="C31" s="114"/>
      <c r="D31" s="114"/>
      <c r="E31" s="199"/>
      <c r="F31" s="200"/>
    </row>
    <row r="32" spans="1:6">
      <c r="A32" s="155"/>
      <c r="B32" s="23"/>
      <c r="C32" s="114"/>
      <c r="D32" s="114"/>
      <c r="E32" s="199"/>
      <c r="F32" s="200"/>
    </row>
    <row r="33" spans="1:6">
      <c r="A33" s="155"/>
      <c r="B33" s="23"/>
      <c r="C33" s="114"/>
      <c r="D33" s="114"/>
      <c r="E33" s="199"/>
      <c r="F33" s="200"/>
    </row>
    <row r="34" spans="1:6">
      <c r="A34" s="155"/>
      <c r="B34" s="23"/>
      <c r="C34" s="114"/>
      <c r="D34" s="114"/>
      <c r="E34" s="199"/>
      <c r="F34" s="200"/>
    </row>
    <row r="35" spans="1:6">
      <c r="A35" s="156"/>
      <c r="B35" s="28"/>
      <c r="C35" s="115"/>
      <c r="D35" s="115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9"/>
    </row>
    <row r="39" spans="1:6">
      <c r="A39" s="178" t="s">
        <v>29</v>
      </c>
      <c r="B39" s="178"/>
      <c r="C39" s="179"/>
      <c r="D39" s="179"/>
      <c r="E39" s="32" t="s">
        <v>29</v>
      </c>
      <c r="F39" s="109"/>
    </row>
    <row r="40" spans="1:6">
      <c r="A40" s="178" t="s">
        <v>30</v>
      </c>
      <c r="B40" s="178"/>
      <c r="C40" s="179"/>
      <c r="D40" s="179"/>
      <c r="E40" s="32" t="s">
        <v>31</v>
      </c>
      <c r="F40" s="109"/>
    </row>
    <row r="41" spans="1:6">
      <c r="A41" s="178"/>
      <c r="B41" s="178"/>
      <c r="C41" s="179"/>
      <c r="D41" s="179"/>
      <c r="E41" s="32" t="s">
        <v>32</v>
      </c>
      <c r="F41" s="109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389</v>
      </c>
      <c r="F44" s="255"/>
    </row>
    <row r="45" spans="1:6">
      <c r="A45" s="155"/>
      <c r="B45" s="139"/>
      <c r="C45" s="139"/>
      <c r="D45" s="159"/>
      <c r="E45" s="168" t="s">
        <v>390</v>
      </c>
      <c r="F45" s="169"/>
    </row>
    <row r="46" spans="1:6" ht="18" customHeight="1">
      <c r="A46" s="155"/>
      <c r="B46" s="139"/>
      <c r="C46" s="139"/>
      <c r="D46" s="159"/>
      <c r="E46" s="168"/>
      <c r="F46" s="169"/>
    </row>
    <row r="47" spans="1:6" ht="18" customHeight="1">
      <c r="A47" s="155"/>
      <c r="B47" s="94"/>
      <c r="C47" s="94"/>
      <c r="D47" s="159"/>
      <c r="E47" s="119"/>
      <c r="F47" s="120"/>
    </row>
    <row r="48" spans="1:6">
      <c r="A48" s="155"/>
      <c r="B48" s="170"/>
      <c r="C48" s="171"/>
      <c r="D48" s="159"/>
      <c r="E48" s="252"/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40:B40"/>
    <mergeCell ref="C40:D40"/>
    <mergeCell ref="B49:C49"/>
    <mergeCell ref="E49:F49"/>
    <mergeCell ref="A41:B41"/>
    <mergeCell ref="C41:D41"/>
    <mergeCell ref="A42:F42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E46:F46"/>
    <mergeCell ref="B48:C48"/>
    <mergeCell ref="E48:F48"/>
    <mergeCell ref="B50:C50"/>
    <mergeCell ref="E50:F50"/>
    <mergeCell ref="B51:C51"/>
    <mergeCell ref="E51:F51"/>
    <mergeCell ref="B52:C52"/>
    <mergeCell ref="E52:F52"/>
    <mergeCell ref="B60:C60"/>
    <mergeCell ref="E60:F60"/>
    <mergeCell ref="B53:C53"/>
    <mergeCell ref="E53:F53"/>
    <mergeCell ref="B54:C54"/>
    <mergeCell ref="E54:F54"/>
    <mergeCell ref="A55:F55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E59:F59"/>
    <mergeCell ref="A68:F68"/>
    <mergeCell ref="A69:F69"/>
    <mergeCell ref="B61:C61"/>
    <mergeCell ref="E61:F61"/>
    <mergeCell ref="A62:F62"/>
    <mergeCell ref="A63:D63"/>
    <mergeCell ref="E63:F63"/>
    <mergeCell ref="A64:A67"/>
    <mergeCell ref="D64:D67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5"/>
  <sheetViews>
    <sheetView tabSelected="1" workbookViewId="0">
      <selection activeCell="I16" sqref="I16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391</v>
      </c>
      <c r="C2" s="215"/>
      <c r="D2" s="4" t="s">
        <v>2</v>
      </c>
      <c r="E2" s="216" t="s">
        <v>299</v>
      </c>
      <c r="F2" s="217"/>
    </row>
    <row r="3" spans="1:9" ht="24" customHeight="1">
      <c r="A3" s="183" t="s">
        <v>3</v>
      </c>
      <c r="B3" s="184"/>
      <c r="C3" s="218"/>
      <c r="D3" s="110" t="s">
        <v>4</v>
      </c>
      <c r="E3" s="111" t="s">
        <v>5</v>
      </c>
      <c r="F3" s="112" t="s">
        <v>6</v>
      </c>
    </row>
    <row r="4" spans="1:9" ht="21.75" customHeight="1">
      <c r="A4" s="108" t="s">
        <v>7</v>
      </c>
      <c r="B4" s="219">
        <v>800000</v>
      </c>
      <c r="C4" s="220"/>
      <c r="D4" s="221">
        <v>16</v>
      </c>
      <c r="E4" s="223">
        <v>46</v>
      </c>
      <c r="F4" s="225">
        <v>38804</v>
      </c>
    </row>
    <row r="5" spans="1:9" ht="23.1" customHeight="1">
      <c r="A5" s="108" t="s">
        <v>8</v>
      </c>
      <c r="B5" s="227">
        <v>1344300</v>
      </c>
      <c r="C5" s="228"/>
      <c r="D5" s="222"/>
      <c r="E5" s="224"/>
      <c r="F5" s="226"/>
    </row>
    <row r="6" spans="1:9">
      <c r="A6" s="10" t="s">
        <v>9</v>
      </c>
      <c r="B6" s="229">
        <v>2144300</v>
      </c>
      <c r="C6" s="230"/>
      <c r="D6" s="231" t="s">
        <v>10</v>
      </c>
      <c r="E6" s="232"/>
      <c r="F6" s="245">
        <f>E4-(SUM(D16:D35))</f>
        <v>24</v>
      </c>
    </row>
    <row r="7" spans="1:9">
      <c r="A7" s="11" t="s">
        <v>11</v>
      </c>
      <c r="B7" s="118">
        <f>B6+'9.29'!B7</f>
        <v>46511600</v>
      </c>
      <c r="C7" s="13">
        <v>0.74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116" t="s">
        <v>15</v>
      </c>
      <c r="C10" s="116" t="s">
        <v>16</v>
      </c>
      <c r="D10" s="209" t="s">
        <v>17</v>
      </c>
      <c r="E10" s="116" t="s">
        <v>15</v>
      </c>
      <c r="F10" s="117" t="s">
        <v>16</v>
      </c>
    </row>
    <row r="11" spans="1:9" ht="20.100000000000001" customHeight="1">
      <c r="A11" s="207"/>
      <c r="B11" s="114" t="s">
        <v>351</v>
      </c>
      <c r="C11" s="79">
        <v>6</v>
      </c>
      <c r="D11" s="137"/>
      <c r="E11" s="114" t="s">
        <v>49</v>
      </c>
      <c r="F11" s="19">
        <v>0.14000000000000001</v>
      </c>
    </row>
    <row r="12" spans="1:9" ht="18" customHeight="1">
      <c r="A12" s="207"/>
      <c r="B12" s="114" t="s">
        <v>316</v>
      </c>
      <c r="C12" s="79">
        <v>5</v>
      </c>
      <c r="D12" s="137"/>
      <c r="E12" s="114" t="s">
        <v>48</v>
      </c>
      <c r="F12" s="19">
        <v>0.32</v>
      </c>
    </row>
    <row r="13" spans="1:9" ht="17.100000000000001" customHeight="1">
      <c r="A13" s="208"/>
      <c r="B13" s="114" t="s">
        <v>171</v>
      </c>
      <c r="C13" s="18">
        <v>4</v>
      </c>
      <c r="D13" s="210"/>
      <c r="E13" s="113" t="s">
        <v>53</v>
      </c>
      <c r="F13" s="21">
        <v>0.02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116" t="s">
        <v>19</v>
      </c>
      <c r="C15" s="116" t="s">
        <v>20</v>
      </c>
      <c r="D15" s="116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0.4375</v>
      </c>
      <c r="C16" s="23" t="s">
        <v>392</v>
      </c>
      <c r="D16" s="114">
        <v>10</v>
      </c>
      <c r="E16" s="199"/>
      <c r="F16" s="200"/>
    </row>
    <row r="17" spans="1:6">
      <c r="A17" s="155"/>
      <c r="B17" s="23"/>
      <c r="C17" s="114"/>
      <c r="D17" s="114"/>
      <c r="E17" s="199"/>
      <c r="F17" s="200"/>
    </row>
    <row r="18" spans="1:6">
      <c r="A18" s="155"/>
      <c r="B18" s="23"/>
      <c r="C18" s="23"/>
      <c r="D18" s="114"/>
      <c r="E18" s="199"/>
      <c r="F18" s="200"/>
    </row>
    <row r="19" spans="1:6">
      <c r="A19" s="155"/>
      <c r="B19" s="23"/>
      <c r="C19" s="114"/>
      <c r="D19" s="114"/>
      <c r="E19" s="199"/>
      <c r="F19" s="200"/>
    </row>
    <row r="20" spans="1:6">
      <c r="A20" s="155"/>
      <c r="B20" s="23"/>
      <c r="C20" s="114"/>
      <c r="D20" s="114"/>
      <c r="E20" s="199"/>
      <c r="F20" s="200"/>
    </row>
    <row r="21" spans="1:6">
      <c r="A21" s="155"/>
      <c r="B21" s="23"/>
      <c r="C21" s="114"/>
      <c r="D21" s="114"/>
      <c r="E21" s="199"/>
      <c r="F21" s="200"/>
    </row>
    <row r="22" spans="1:6" ht="18" thickBot="1">
      <c r="A22" s="162"/>
      <c r="B22" s="24"/>
      <c r="C22" s="113"/>
      <c r="D22" s="113"/>
      <c r="E22" s="194"/>
      <c r="F22" s="205"/>
    </row>
    <row r="23" spans="1:6" ht="18" thickTop="1">
      <c r="A23" s="193" t="s">
        <v>24</v>
      </c>
      <c r="B23" s="25">
        <v>0.3125</v>
      </c>
      <c r="C23" s="26" t="s">
        <v>393</v>
      </c>
      <c r="D23" s="27">
        <v>2</v>
      </c>
      <c r="E23" s="194"/>
      <c r="F23" s="194"/>
    </row>
    <row r="24" spans="1:6">
      <c r="A24" s="155"/>
      <c r="B24" s="23">
        <v>0.33333333333333331</v>
      </c>
      <c r="C24" s="23" t="s">
        <v>394</v>
      </c>
      <c r="D24" s="114">
        <v>3</v>
      </c>
      <c r="E24" s="195"/>
      <c r="F24" s="196"/>
    </row>
    <row r="25" spans="1:6">
      <c r="A25" s="155"/>
      <c r="B25" s="23">
        <v>0.27083333333333331</v>
      </c>
      <c r="C25" s="114" t="s">
        <v>395</v>
      </c>
      <c r="D25" s="114">
        <v>2</v>
      </c>
      <c r="E25" s="195"/>
      <c r="F25" s="196"/>
    </row>
    <row r="26" spans="1:6">
      <c r="A26" s="155"/>
      <c r="B26" s="23">
        <v>0.25694444444444448</v>
      </c>
      <c r="C26" s="114" t="s">
        <v>396</v>
      </c>
      <c r="D26" s="114">
        <v>5</v>
      </c>
      <c r="E26" s="197" t="s">
        <v>397</v>
      </c>
      <c r="F26" s="198"/>
    </row>
    <row r="27" spans="1:6">
      <c r="A27" s="155"/>
      <c r="B27" s="23"/>
      <c r="C27" s="23"/>
      <c r="D27" s="114"/>
      <c r="E27" s="199"/>
      <c r="F27" s="200"/>
    </row>
    <row r="28" spans="1:6">
      <c r="A28" s="155"/>
      <c r="B28" s="23"/>
      <c r="C28" s="114"/>
      <c r="D28" s="114"/>
      <c r="E28" s="197"/>
      <c r="F28" s="198"/>
    </row>
    <row r="29" spans="1:6">
      <c r="A29" s="155"/>
      <c r="B29" s="23"/>
      <c r="C29" s="23"/>
      <c r="D29" s="114"/>
      <c r="E29" s="199"/>
      <c r="F29" s="200"/>
    </row>
    <row r="30" spans="1:6">
      <c r="A30" s="155"/>
      <c r="B30" s="23"/>
      <c r="C30" s="114"/>
      <c r="D30" s="114"/>
      <c r="E30" s="199"/>
      <c r="F30" s="200"/>
    </row>
    <row r="31" spans="1:6">
      <c r="A31" s="155"/>
      <c r="B31" s="23"/>
      <c r="C31" s="114"/>
      <c r="D31" s="114"/>
      <c r="E31" s="199"/>
      <c r="F31" s="200"/>
    </row>
    <row r="32" spans="1:6">
      <c r="A32" s="155"/>
      <c r="B32" s="23"/>
      <c r="C32" s="114"/>
      <c r="D32" s="114"/>
      <c r="E32" s="199"/>
      <c r="F32" s="200"/>
    </row>
    <row r="33" spans="1:6">
      <c r="A33" s="155"/>
      <c r="B33" s="23"/>
      <c r="C33" s="114"/>
      <c r="D33" s="114"/>
      <c r="E33" s="199"/>
      <c r="F33" s="200"/>
    </row>
    <row r="34" spans="1:6">
      <c r="A34" s="155"/>
      <c r="B34" s="23"/>
      <c r="C34" s="114"/>
      <c r="D34" s="114"/>
      <c r="E34" s="199"/>
      <c r="F34" s="200"/>
    </row>
    <row r="35" spans="1:6">
      <c r="A35" s="156"/>
      <c r="B35" s="28"/>
      <c r="C35" s="115"/>
      <c r="D35" s="115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109"/>
    </row>
    <row r="39" spans="1:6">
      <c r="A39" s="178" t="s">
        <v>29</v>
      </c>
      <c r="B39" s="178"/>
      <c r="C39" s="179"/>
      <c r="D39" s="179"/>
      <c r="E39" s="32" t="s">
        <v>29</v>
      </c>
      <c r="F39" s="109"/>
    </row>
    <row r="40" spans="1:6">
      <c r="A40" s="178" t="s">
        <v>30</v>
      </c>
      <c r="B40" s="178"/>
      <c r="C40" s="179"/>
      <c r="D40" s="179"/>
      <c r="E40" s="32" t="s">
        <v>31</v>
      </c>
      <c r="F40" s="109"/>
    </row>
    <row r="41" spans="1:6">
      <c r="A41" s="178"/>
      <c r="B41" s="178"/>
      <c r="C41" s="179"/>
      <c r="D41" s="179"/>
      <c r="E41" s="32" t="s">
        <v>32</v>
      </c>
      <c r="F41" s="109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185</v>
      </c>
      <c r="F43" s="165"/>
    </row>
    <row r="44" spans="1:6">
      <c r="A44" s="155"/>
      <c r="B44" s="166"/>
      <c r="C44" s="167"/>
      <c r="D44" s="159"/>
      <c r="E44" s="254" t="s">
        <v>398</v>
      </c>
      <c r="F44" s="255"/>
    </row>
    <row r="45" spans="1:6">
      <c r="A45" s="155"/>
      <c r="B45" s="139"/>
      <c r="C45" s="139"/>
      <c r="D45" s="159"/>
      <c r="E45" s="168" t="s">
        <v>399</v>
      </c>
      <c r="F45" s="169"/>
    </row>
    <row r="46" spans="1:6" ht="18" customHeight="1">
      <c r="A46" s="155"/>
      <c r="B46" s="139"/>
      <c r="C46" s="139"/>
      <c r="D46" s="159"/>
      <c r="E46" s="168"/>
      <c r="F46" s="169"/>
    </row>
    <row r="47" spans="1:6" ht="18" customHeight="1">
      <c r="A47" s="155"/>
      <c r="B47" s="94"/>
      <c r="C47" s="94"/>
      <c r="D47" s="159"/>
      <c r="E47" s="119" t="s">
        <v>400</v>
      </c>
      <c r="F47" s="120"/>
    </row>
    <row r="48" spans="1:6">
      <c r="A48" s="155"/>
      <c r="B48" s="170"/>
      <c r="C48" s="171"/>
      <c r="D48" s="159"/>
      <c r="E48" s="252"/>
      <c r="F48" s="253"/>
    </row>
    <row r="49" spans="1:6" ht="17.25" customHeight="1">
      <c r="A49" s="155"/>
      <c r="B49" s="174"/>
      <c r="C49" s="147"/>
      <c r="D49" s="159"/>
      <c r="E49" s="262"/>
      <c r="F49" s="263"/>
    </row>
    <row r="50" spans="1:6" ht="18" customHeight="1">
      <c r="A50" s="155"/>
      <c r="B50" s="177"/>
      <c r="C50" s="177"/>
      <c r="D50" s="159"/>
      <c r="E50" s="250"/>
      <c r="F50" s="251"/>
    </row>
    <row r="51" spans="1:6" ht="18" customHeight="1">
      <c r="A51" s="155"/>
      <c r="B51" s="147"/>
      <c r="C51" s="147"/>
      <c r="D51" s="159"/>
      <c r="E51" s="145"/>
      <c r="F51" s="146"/>
    </row>
    <row r="52" spans="1:6" ht="18" customHeight="1">
      <c r="A52" s="162"/>
      <c r="B52" s="147"/>
      <c r="C52" s="147"/>
      <c r="D52" s="163"/>
      <c r="E52" s="260"/>
      <c r="F52" s="261"/>
    </row>
    <row r="53" spans="1:6" ht="18" customHeight="1">
      <c r="A53" s="162"/>
      <c r="B53" s="147"/>
      <c r="C53" s="147"/>
      <c r="D53" s="163"/>
      <c r="E53" s="148"/>
      <c r="F53" s="149"/>
    </row>
    <row r="54" spans="1:6">
      <c r="A54" s="162"/>
      <c r="B54" s="150"/>
      <c r="C54" s="150"/>
      <c r="D54" s="163"/>
      <c r="E54" s="148"/>
      <c r="F54" s="149"/>
    </row>
    <row r="55" spans="1:6">
      <c r="A55" s="151" t="s">
        <v>37</v>
      </c>
      <c r="B55" s="152"/>
      <c r="C55" s="152"/>
      <c r="D55" s="152"/>
      <c r="E55" s="152"/>
      <c r="F55" s="153"/>
    </row>
    <row r="56" spans="1:6">
      <c r="A56" s="154" t="s">
        <v>34</v>
      </c>
      <c r="B56" s="157"/>
      <c r="C56" s="157"/>
      <c r="D56" s="158" t="s">
        <v>38</v>
      </c>
      <c r="E56" s="242"/>
      <c r="F56" s="161"/>
    </row>
    <row r="57" spans="1:6">
      <c r="A57" s="155"/>
      <c r="B57" s="139"/>
      <c r="C57" s="139"/>
      <c r="D57" s="159"/>
      <c r="E57" s="157"/>
      <c r="F57" s="16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5"/>
      <c r="B60" s="139"/>
      <c r="C60" s="139"/>
      <c r="D60" s="159"/>
      <c r="E60" s="140"/>
      <c r="F60" s="141"/>
    </row>
    <row r="61" spans="1:6">
      <c r="A61" s="156"/>
      <c r="B61" s="124"/>
      <c r="C61" s="124"/>
      <c r="D61" s="160"/>
      <c r="E61" s="125"/>
      <c r="F61" s="126"/>
    </row>
    <row r="62" spans="1:6">
      <c r="A62" s="127" t="s">
        <v>40</v>
      </c>
      <c r="B62" s="128"/>
      <c r="C62" s="128"/>
      <c r="D62" s="128"/>
      <c r="E62" s="128"/>
      <c r="F62" s="129"/>
    </row>
    <row r="63" spans="1:6">
      <c r="A63" s="130" t="s">
        <v>41</v>
      </c>
      <c r="B63" s="131"/>
      <c r="C63" s="131"/>
      <c r="D63" s="132"/>
      <c r="E63" s="133">
        <f>SUM(E65:E67)+SUM(B65:B67)</f>
        <v>0</v>
      </c>
      <c r="F63" s="134"/>
    </row>
    <row r="64" spans="1:6">
      <c r="A64" s="135" t="s">
        <v>34</v>
      </c>
      <c r="B64" s="33" t="s">
        <v>42</v>
      </c>
      <c r="C64" s="33" t="s">
        <v>43</v>
      </c>
      <c r="D64" s="137" t="s">
        <v>38</v>
      </c>
      <c r="E64" s="33" t="s">
        <v>44</v>
      </c>
      <c r="F64" s="34" t="s">
        <v>45</v>
      </c>
    </row>
    <row r="65" spans="1:6">
      <c r="A65" s="135"/>
      <c r="B65" s="35"/>
      <c r="C65" s="36"/>
      <c r="D65" s="137"/>
      <c r="E65" s="37"/>
      <c r="F65" s="38"/>
    </row>
    <row r="66" spans="1:6">
      <c r="A66" s="135"/>
      <c r="B66" s="39"/>
      <c r="C66" s="36"/>
      <c r="D66" s="137"/>
      <c r="E66" s="40"/>
      <c r="F66" s="41"/>
    </row>
    <row r="67" spans="1:6">
      <c r="A67" s="136"/>
      <c r="B67" s="42"/>
      <c r="C67" s="42"/>
      <c r="D67" s="138"/>
      <c r="E67" s="43"/>
      <c r="F67" s="44"/>
    </row>
    <row r="68" spans="1:6">
      <c r="A68" s="142" t="s">
        <v>46</v>
      </c>
      <c r="B68" s="143"/>
      <c r="C68" s="143"/>
      <c r="D68" s="143"/>
      <c r="E68" s="143"/>
      <c r="F68" s="144"/>
    </row>
    <row r="69" spans="1:6" ht="51" customHeight="1">
      <c r="A69" s="121"/>
      <c r="B69" s="122"/>
      <c r="C69" s="122"/>
      <c r="D69" s="122"/>
      <c r="E69" s="122"/>
      <c r="F69" s="123"/>
    </row>
    <row r="70" spans="1:6" ht="198.75" customHeight="1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  <row r="185" spans="1:1">
      <c r="A185" s="1"/>
    </row>
  </sheetData>
  <mergeCells count="98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40:B40"/>
    <mergeCell ref="C40:D40"/>
    <mergeCell ref="B49:C49"/>
    <mergeCell ref="E49:F49"/>
    <mergeCell ref="A41:B41"/>
    <mergeCell ref="C41:D41"/>
    <mergeCell ref="A42:F42"/>
    <mergeCell ref="A43:A54"/>
    <mergeCell ref="B43:C43"/>
    <mergeCell ref="D43:D54"/>
    <mergeCell ref="E43:F43"/>
    <mergeCell ref="B44:C44"/>
    <mergeCell ref="E44:F44"/>
    <mergeCell ref="B45:C45"/>
    <mergeCell ref="E45:F45"/>
    <mergeCell ref="B46:C46"/>
    <mergeCell ref="E46:F46"/>
    <mergeCell ref="B48:C48"/>
    <mergeCell ref="E48:F48"/>
    <mergeCell ref="B50:C50"/>
    <mergeCell ref="E50:F50"/>
    <mergeCell ref="B51:C51"/>
    <mergeCell ref="E51:F51"/>
    <mergeCell ref="B52:C52"/>
    <mergeCell ref="E52:F52"/>
    <mergeCell ref="B60:C60"/>
    <mergeCell ref="E60:F60"/>
    <mergeCell ref="B53:C53"/>
    <mergeCell ref="E53:F53"/>
    <mergeCell ref="B54:C54"/>
    <mergeCell ref="E54:F54"/>
    <mergeCell ref="A55:F55"/>
    <mergeCell ref="A56:A61"/>
    <mergeCell ref="B56:C56"/>
    <mergeCell ref="D56:D61"/>
    <mergeCell ref="E56:F56"/>
    <mergeCell ref="B57:C57"/>
    <mergeCell ref="E57:F57"/>
    <mergeCell ref="B58:C58"/>
    <mergeCell ref="E58:F58"/>
    <mergeCell ref="B59:C59"/>
    <mergeCell ref="E59:F59"/>
    <mergeCell ref="A68:F68"/>
    <mergeCell ref="A69:F69"/>
    <mergeCell ref="B61:C61"/>
    <mergeCell ref="E61:F61"/>
    <mergeCell ref="A62:F62"/>
    <mergeCell ref="A63:D63"/>
    <mergeCell ref="E63:F63"/>
    <mergeCell ref="A64:A67"/>
    <mergeCell ref="D64:D67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I184"/>
  <sheetViews>
    <sheetView topLeftCell="A31"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88</v>
      </c>
      <c r="C2" s="215"/>
      <c r="D2" s="4" t="s">
        <v>2</v>
      </c>
      <c r="E2" s="216" t="s">
        <v>52</v>
      </c>
      <c r="F2" s="217"/>
    </row>
    <row r="3" spans="1:9" ht="24" customHeight="1">
      <c r="A3" s="183" t="s">
        <v>3</v>
      </c>
      <c r="B3" s="184"/>
      <c r="C3" s="218"/>
      <c r="D3" s="46" t="s">
        <v>4</v>
      </c>
      <c r="E3" s="47" t="s">
        <v>5</v>
      </c>
      <c r="F3" s="55" t="s">
        <v>6</v>
      </c>
    </row>
    <row r="4" spans="1:9" ht="21.75" customHeight="1">
      <c r="A4" s="51" t="s">
        <v>7</v>
      </c>
      <c r="B4" s="219">
        <v>172000</v>
      </c>
      <c r="C4" s="220"/>
      <c r="D4" s="221">
        <v>20</v>
      </c>
      <c r="E4" s="223">
        <v>51</v>
      </c>
      <c r="F4" s="225">
        <v>35241</v>
      </c>
    </row>
    <row r="5" spans="1:9" ht="23.1" customHeight="1">
      <c r="A5" s="51" t="s">
        <v>8</v>
      </c>
      <c r="B5" s="227">
        <f>B6-B4</f>
        <v>1217000</v>
      </c>
      <c r="C5" s="228"/>
      <c r="D5" s="222"/>
      <c r="E5" s="224"/>
      <c r="F5" s="226"/>
    </row>
    <row r="6" spans="1:9">
      <c r="A6" s="10" t="s">
        <v>9</v>
      </c>
      <c r="B6" s="229">
        <v>1389000</v>
      </c>
      <c r="C6" s="230"/>
      <c r="D6" s="231" t="s">
        <v>10</v>
      </c>
      <c r="E6" s="232"/>
      <c r="F6" s="237">
        <v>37</v>
      </c>
    </row>
    <row r="7" spans="1:9">
      <c r="A7" s="11" t="s">
        <v>11</v>
      </c>
      <c r="B7" s="48">
        <f>670700+1092500+1389000</f>
        <v>3152200</v>
      </c>
      <c r="C7" s="13">
        <f>B7/B8</f>
        <v>5.4348275862068966E-2</v>
      </c>
      <c r="D7" s="233"/>
      <c r="E7" s="234"/>
      <c r="F7" s="238"/>
    </row>
    <row r="8" spans="1:9">
      <c r="A8" s="14" t="s">
        <v>12</v>
      </c>
      <c r="B8" s="240">
        <v>58000000</v>
      </c>
      <c r="C8" s="241"/>
      <c r="D8" s="235"/>
      <c r="E8" s="236"/>
      <c r="F8" s="239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49" t="s">
        <v>15</v>
      </c>
      <c r="C10" s="49" t="s">
        <v>16</v>
      </c>
      <c r="D10" s="209" t="s">
        <v>17</v>
      </c>
      <c r="E10" s="49" t="s">
        <v>15</v>
      </c>
      <c r="F10" s="50" t="s">
        <v>16</v>
      </c>
    </row>
    <row r="11" spans="1:9" ht="20.100000000000001" customHeight="1">
      <c r="A11" s="207"/>
      <c r="B11" s="52" t="s">
        <v>47</v>
      </c>
      <c r="C11" s="18">
        <v>5</v>
      </c>
      <c r="D11" s="137"/>
      <c r="E11" s="52" t="s">
        <v>48</v>
      </c>
      <c r="F11" s="19">
        <v>0.28000000000000003</v>
      </c>
    </row>
    <row r="12" spans="1:9" ht="18" customHeight="1">
      <c r="A12" s="207"/>
      <c r="B12" s="52" t="s">
        <v>89</v>
      </c>
      <c r="C12" s="18">
        <v>4</v>
      </c>
      <c r="D12" s="137"/>
      <c r="E12" s="52" t="s">
        <v>49</v>
      </c>
      <c r="F12" s="19">
        <v>0.08</v>
      </c>
    </row>
    <row r="13" spans="1:9" ht="17.100000000000001" customHeight="1">
      <c r="A13" s="208"/>
      <c r="B13" s="52" t="s">
        <v>90</v>
      </c>
      <c r="C13" s="18">
        <v>3</v>
      </c>
      <c r="D13" s="210"/>
      <c r="E13" s="53"/>
      <c r="F13" s="21"/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49" t="s">
        <v>19</v>
      </c>
      <c r="C15" s="49" t="s">
        <v>20</v>
      </c>
      <c r="D15" s="49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52"/>
      <c r="E16" s="199"/>
      <c r="F16" s="200"/>
    </row>
    <row r="17" spans="1:6">
      <c r="A17" s="155"/>
      <c r="B17" s="23"/>
      <c r="C17" s="52"/>
      <c r="D17" s="52"/>
      <c r="E17" s="199"/>
      <c r="F17" s="200"/>
    </row>
    <row r="18" spans="1:6">
      <c r="A18" s="155"/>
      <c r="B18" s="23"/>
      <c r="C18" s="23"/>
      <c r="D18" s="52"/>
      <c r="E18" s="199"/>
      <c r="F18" s="200"/>
    </row>
    <row r="19" spans="1:6">
      <c r="A19" s="155"/>
      <c r="B19" s="23"/>
      <c r="C19" s="52"/>
      <c r="D19" s="52"/>
      <c r="E19" s="199"/>
      <c r="F19" s="200"/>
    </row>
    <row r="20" spans="1:6">
      <c r="A20" s="155"/>
      <c r="B20" s="23"/>
      <c r="C20" s="52"/>
      <c r="D20" s="52"/>
      <c r="E20" s="199"/>
      <c r="F20" s="200"/>
    </row>
    <row r="21" spans="1:6">
      <c r="A21" s="155"/>
      <c r="B21" s="23"/>
      <c r="C21" s="52"/>
      <c r="D21" s="52"/>
      <c r="E21" s="199"/>
      <c r="F21" s="200"/>
    </row>
    <row r="22" spans="1:6" ht="18" thickBot="1">
      <c r="A22" s="162"/>
      <c r="B22" s="24"/>
      <c r="C22" s="53"/>
      <c r="D22" s="53"/>
      <c r="E22" s="194"/>
      <c r="F22" s="205"/>
    </row>
    <row r="23" spans="1:6" ht="18" thickTop="1">
      <c r="A23" s="193" t="s">
        <v>24</v>
      </c>
      <c r="B23" s="25">
        <v>0.22916666666666666</v>
      </c>
      <c r="C23" s="26" t="s">
        <v>91</v>
      </c>
      <c r="D23" s="27">
        <v>2</v>
      </c>
      <c r="E23" s="194" t="s">
        <v>92</v>
      </c>
      <c r="F23" s="194"/>
    </row>
    <row r="24" spans="1:6">
      <c r="A24" s="155"/>
      <c r="B24" s="23">
        <v>0.22916666666666666</v>
      </c>
      <c r="C24" s="52" t="s">
        <v>93</v>
      </c>
      <c r="D24" s="52">
        <v>2</v>
      </c>
      <c r="E24" s="195" t="s">
        <v>94</v>
      </c>
      <c r="F24" s="196"/>
    </row>
    <row r="25" spans="1:6">
      <c r="A25" s="155"/>
      <c r="B25" s="23">
        <v>0.27083333333333331</v>
      </c>
      <c r="C25" s="52" t="s">
        <v>95</v>
      </c>
      <c r="D25" s="52">
        <v>4</v>
      </c>
      <c r="E25" s="195" t="s">
        <v>96</v>
      </c>
      <c r="F25" s="196"/>
    </row>
    <row r="26" spans="1:6">
      <c r="A26" s="155"/>
      <c r="B26" s="23">
        <v>0.3125</v>
      </c>
      <c r="C26" s="52" t="s">
        <v>97</v>
      </c>
      <c r="D26" s="52">
        <v>6</v>
      </c>
      <c r="E26" s="197" t="s">
        <v>98</v>
      </c>
      <c r="F26" s="198"/>
    </row>
    <row r="27" spans="1:6">
      <c r="A27" s="155"/>
      <c r="B27" s="23"/>
      <c r="C27" s="23"/>
      <c r="D27" s="52"/>
      <c r="E27" s="199"/>
      <c r="F27" s="200"/>
    </row>
    <row r="28" spans="1:6">
      <c r="A28" s="155"/>
      <c r="B28" s="23"/>
      <c r="C28" s="52"/>
      <c r="D28" s="52"/>
      <c r="E28" s="197"/>
      <c r="F28" s="198"/>
    </row>
    <row r="29" spans="1:6">
      <c r="A29" s="155"/>
      <c r="B29" s="23"/>
      <c r="C29" s="23"/>
      <c r="D29" s="52"/>
      <c r="E29" s="199"/>
      <c r="F29" s="200"/>
    </row>
    <row r="30" spans="1:6">
      <c r="A30" s="155"/>
      <c r="B30" s="23"/>
      <c r="C30" s="52"/>
      <c r="D30" s="52"/>
      <c r="E30" s="199"/>
      <c r="F30" s="200"/>
    </row>
    <row r="31" spans="1:6">
      <c r="A31" s="155"/>
      <c r="B31" s="23"/>
      <c r="C31" s="52"/>
      <c r="D31" s="52"/>
      <c r="E31" s="199"/>
      <c r="F31" s="200"/>
    </row>
    <row r="32" spans="1:6">
      <c r="A32" s="155"/>
      <c r="B32" s="23"/>
      <c r="C32" s="52"/>
      <c r="D32" s="52"/>
      <c r="E32" s="199"/>
      <c r="F32" s="200"/>
    </row>
    <row r="33" spans="1:6">
      <c r="A33" s="155"/>
      <c r="B33" s="23"/>
      <c r="C33" s="52"/>
      <c r="D33" s="52"/>
      <c r="E33" s="199"/>
      <c r="F33" s="200"/>
    </row>
    <row r="34" spans="1:6">
      <c r="A34" s="155"/>
      <c r="B34" s="23"/>
      <c r="C34" s="52"/>
      <c r="D34" s="52"/>
      <c r="E34" s="199"/>
      <c r="F34" s="200"/>
    </row>
    <row r="35" spans="1:6">
      <c r="A35" s="156"/>
      <c r="B35" s="28"/>
      <c r="C35" s="54"/>
      <c r="D35" s="5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/>
    </row>
    <row r="39" spans="1:6">
      <c r="A39" s="178" t="s">
        <v>29</v>
      </c>
      <c r="B39" s="178"/>
      <c r="C39" s="179"/>
      <c r="D39" s="179"/>
      <c r="E39" s="32" t="s">
        <v>29</v>
      </c>
      <c r="F39" s="56" t="s">
        <v>99</v>
      </c>
    </row>
    <row r="40" spans="1:6">
      <c r="A40" s="178" t="s">
        <v>30</v>
      </c>
      <c r="B40" s="178"/>
      <c r="C40" s="179"/>
      <c r="D40" s="179"/>
      <c r="E40" s="32" t="s">
        <v>31</v>
      </c>
      <c r="F40" s="56" t="s">
        <v>100</v>
      </c>
    </row>
    <row r="41" spans="1:6">
      <c r="A41" s="178"/>
      <c r="B41" s="178"/>
      <c r="C41" s="179"/>
      <c r="D41" s="179"/>
      <c r="E41" s="32" t="s">
        <v>32</v>
      </c>
      <c r="F41" s="56" t="s">
        <v>101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6" ht="27.75" customHeight="1">
      <c r="A44" s="155"/>
      <c r="B44" s="166"/>
      <c r="C44" s="167"/>
      <c r="D44" s="159"/>
      <c r="E44" s="168" t="s">
        <v>102</v>
      </c>
      <c r="F44" s="169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" t="s">
        <v>103</v>
      </c>
    </row>
    <row r="47" spans="1:6">
      <c r="A47" s="155"/>
      <c r="B47" s="170"/>
      <c r="C47" s="171"/>
      <c r="D47" s="159"/>
      <c r="E47" s="172" t="s">
        <v>104</v>
      </c>
      <c r="F47" s="173"/>
    </row>
    <row r="48" spans="1:6" ht="17.25" customHeight="1">
      <c r="A48" s="155"/>
      <c r="B48" s="174"/>
      <c r="C48" s="147"/>
      <c r="D48" s="159"/>
      <c r="E48" s="175" t="s">
        <v>105</v>
      </c>
      <c r="F48" s="176"/>
    </row>
    <row r="49" spans="1:6" ht="18" customHeight="1">
      <c r="A49" s="155"/>
      <c r="B49" s="177"/>
      <c r="C49" s="177"/>
      <c r="D49" s="159"/>
      <c r="E49" s="145"/>
      <c r="F49" s="146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157" t="s">
        <v>106</v>
      </c>
      <c r="F55" s="161"/>
    </row>
    <row r="56" spans="1:6">
      <c r="A56" s="155"/>
      <c r="B56" s="139"/>
      <c r="C56" s="139"/>
      <c r="D56" s="159"/>
      <c r="E56" s="157" t="s">
        <v>107</v>
      </c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/>
      <c r="F64" s="38"/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68:F68"/>
    <mergeCell ref="B60:C60"/>
    <mergeCell ref="E60:F60"/>
    <mergeCell ref="A61:F61"/>
    <mergeCell ref="A62:D62"/>
    <mergeCell ref="E62:F62"/>
    <mergeCell ref="A63:A66"/>
    <mergeCell ref="D63:D66"/>
    <mergeCell ref="B57:C57"/>
    <mergeCell ref="E57:F57"/>
    <mergeCell ref="B58:C58"/>
    <mergeCell ref="E58:F58"/>
    <mergeCell ref="A67:F67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A40:B40"/>
    <mergeCell ref="C40:D40"/>
    <mergeCell ref="A41:B41"/>
    <mergeCell ref="C41:D41"/>
    <mergeCell ref="A42:F42"/>
    <mergeCell ref="A36:F36"/>
    <mergeCell ref="A38:B38"/>
    <mergeCell ref="C38:D38"/>
    <mergeCell ref="A39:B39"/>
    <mergeCell ref="C39:D39"/>
    <mergeCell ref="A37:D37"/>
    <mergeCell ref="E37:F37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I184"/>
  <sheetViews>
    <sheetView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108</v>
      </c>
      <c r="C2" s="215"/>
      <c r="D2" s="4" t="s">
        <v>2</v>
      </c>
      <c r="E2" s="216" t="s">
        <v>109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690000</v>
      </c>
      <c r="C4" s="220"/>
      <c r="D4" s="221">
        <v>21</v>
      </c>
      <c r="E4" s="223">
        <v>44</v>
      </c>
      <c r="F4" s="225">
        <v>29204</v>
      </c>
    </row>
    <row r="5" spans="1:9" ht="23.1" customHeight="1">
      <c r="A5" s="57" t="s">
        <v>8</v>
      </c>
      <c r="B5" s="227">
        <f>B6-B4</f>
        <v>595000</v>
      </c>
      <c r="C5" s="228"/>
      <c r="D5" s="222"/>
      <c r="E5" s="224"/>
      <c r="F5" s="226"/>
    </row>
    <row r="6" spans="1:9">
      <c r="A6" s="10" t="s">
        <v>9</v>
      </c>
      <c r="B6" s="229">
        <v>1285000</v>
      </c>
      <c r="C6" s="230"/>
      <c r="D6" s="231" t="s">
        <v>10</v>
      </c>
      <c r="E6" s="232"/>
      <c r="F6" s="245">
        <f>E4-(SUM(D16:D35))</f>
        <v>36</v>
      </c>
    </row>
    <row r="7" spans="1:9">
      <c r="A7" s="11" t="s">
        <v>11</v>
      </c>
      <c r="B7" s="67">
        <f>B6+'9.3'!B7</f>
        <v>4437200</v>
      </c>
      <c r="C7" s="13">
        <f>B7/B8</f>
        <v>7.6503448275862071E-2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 t="s">
        <v>113</v>
      </c>
      <c r="C11" s="18">
        <v>9</v>
      </c>
      <c r="D11" s="137"/>
      <c r="E11" s="63" t="s">
        <v>112</v>
      </c>
      <c r="F11" s="19">
        <v>0.09</v>
      </c>
    </row>
    <row r="12" spans="1:9" ht="18" customHeight="1">
      <c r="A12" s="207"/>
      <c r="B12" s="63" t="s">
        <v>110</v>
      </c>
      <c r="C12" s="18">
        <v>4</v>
      </c>
      <c r="D12" s="137"/>
      <c r="E12" s="63" t="s">
        <v>49</v>
      </c>
      <c r="F12" s="19">
        <v>0.05</v>
      </c>
    </row>
    <row r="13" spans="1:9" ht="17.100000000000001" customHeight="1">
      <c r="A13" s="208"/>
      <c r="B13" s="63" t="s">
        <v>111</v>
      </c>
      <c r="C13" s="18">
        <v>5</v>
      </c>
      <c r="D13" s="210"/>
      <c r="E13" s="62"/>
      <c r="F13" s="21"/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0.52083333333333337</v>
      </c>
      <c r="C16" s="23" t="s">
        <v>199</v>
      </c>
      <c r="D16" s="63">
        <v>2</v>
      </c>
      <c r="E16" s="199" t="s">
        <v>200</v>
      </c>
      <c r="F16" s="200"/>
    </row>
    <row r="17" spans="1:6">
      <c r="A17" s="155"/>
      <c r="B17" s="23">
        <v>6.25E-2</v>
      </c>
      <c r="C17" s="63" t="s">
        <v>201</v>
      </c>
      <c r="D17" s="63">
        <v>4</v>
      </c>
      <c r="E17" s="199"/>
      <c r="F17" s="200"/>
    </row>
    <row r="18" spans="1:6">
      <c r="A18" s="155"/>
      <c r="B18" s="23"/>
      <c r="C18" s="23"/>
      <c r="D18" s="63"/>
      <c r="E18" s="199"/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/>
      <c r="C22" s="62"/>
      <c r="D22" s="62"/>
      <c r="E22" s="194"/>
      <c r="F22" s="205"/>
    </row>
    <row r="23" spans="1:6" ht="18" thickTop="1">
      <c r="A23" s="193" t="s">
        <v>24</v>
      </c>
      <c r="B23" s="25">
        <v>0.27083333333333331</v>
      </c>
      <c r="C23" s="26" t="s">
        <v>202</v>
      </c>
      <c r="D23" s="27">
        <v>2</v>
      </c>
      <c r="E23" s="194"/>
      <c r="F23" s="194"/>
    </row>
    <row r="24" spans="1:6">
      <c r="A24" s="155"/>
      <c r="B24" s="23"/>
      <c r="C24" s="63"/>
      <c r="D24" s="63"/>
      <c r="E24" s="195"/>
      <c r="F24" s="196"/>
    </row>
    <row r="25" spans="1:6">
      <c r="A25" s="155"/>
      <c r="B25" s="23"/>
      <c r="C25" s="63"/>
      <c r="D25" s="63"/>
      <c r="E25" s="195"/>
      <c r="F25" s="196"/>
    </row>
    <row r="26" spans="1:6">
      <c r="A26" s="155"/>
      <c r="B26" s="23"/>
      <c r="C26" s="63"/>
      <c r="D26" s="63"/>
      <c r="E26" s="197"/>
      <c r="F26" s="198"/>
    </row>
    <row r="27" spans="1:6">
      <c r="A27" s="155"/>
      <c r="B27" s="23"/>
      <c r="C27" s="23"/>
      <c r="D27" s="63"/>
      <c r="E27" s="199"/>
      <c r="F27" s="200"/>
    </row>
    <row r="28" spans="1:6">
      <c r="A28" s="155"/>
      <c r="B28" s="23"/>
      <c r="C28" s="63"/>
      <c r="D28" s="63"/>
      <c r="E28" s="197"/>
      <c r="F28" s="198"/>
    </row>
    <row r="29" spans="1:6">
      <c r="A29" s="155"/>
      <c r="B29" s="23"/>
      <c r="C29" s="23"/>
      <c r="D29" s="63"/>
      <c r="E29" s="199"/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6">
      <c r="A33" s="155"/>
      <c r="B33" s="23"/>
      <c r="C33" s="63"/>
      <c r="D33" s="63"/>
      <c r="E33" s="199"/>
      <c r="F33" s="200"/>
    </row>
    <row r="34" spans="1:6">
      <c r="A34" s="155"/>
      <c r="B34" s="23"/>
      <c r="C34" s="63"/>
      <c r="D34" s="63"/>
      <c r="E34" s="199"/>
      <c r="F34" s="200"/>
    </row>
    <row r="35" spans="1:6">
      <c r="A35" s="156"/>
      <c r="B35" s="28"/>
      <c r="C35" s="64"/>
      <c r="D35" s="6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99</v>
      </c>
    </row>
    <row r="39" spans="1:6">
      <c r="A39" s="178" t="s">
        <v>29</v>
      </c>
      <c r="B39" s="178"/>
      <c r="C39" s="179"/>
      <c r="D39" s="179"/>
      <c r="E39" s="32" t="s">
        <v>29</v>
      </c>
      <c r="F39" s="58" t="s">
        <v>114</v>
      </c>
    </row>
    <row r="40" spans="1:6">
      <c r="A40" s="178" t="s">
        <v>30</v>
      </c>
      <c r="B40" s="178"/>
      <c r="C40" s="179"/>
      <c r="D40" s="179"/>
      <c r="E40" s="32" t="s">
        <v>31</v>
      </c>
      <c r="F40" s="58" t="s">
        <v>115</v>
      </c>
    </row>
    <row r="41" spans="1:6">
      <c r="A41" s="178"/>
      <c r="B41" s="178"/>
      <c r="C41" s="179"/>
      <c r="D41" s="179"/>
      <c r="E41" s="32" t="s">
        <v>32</v>
      </c>
      <c r="F41" s="58" t="s">
        <v>116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6">
      <c r="A44" s="155"/>
      <c r="B44" s="166"/>
      <c r="C44" s="167"/>
      <c r="D44" s="159"/>
      <c r="E44" s="243" t="s">
        <v>117</v>
      </c>
      <c r="F44" s="169"/>
    </row>
    <row r="45" spans="1:6">
      <c r="A45" s="155"/>
      <c r="B45" s="139"/>
      <c r="C45" s="139"/>
      <c r="D45" s="159"/>
      <c r="E45" s="168" t="s">
        <v>118</v>
      </c>
      <c r="F45" s="169"/>
    </row>
    <row r="46" spans="1:6" ht="18" customHeight="1">
      <c r="A46" s="155"/>
      <c r="B46" s="139"/>
      <c r="C46" s="139"/>
      <c r="D46" s="159"/>
    </row>
    <row r="47" spans="1:6">
      <c r="A47" s="155"/>
      <c r="B47" s="170"/>
      <c r="C47" s="171"/>
      <c r="D47" s="159"/>
      <c r="E47" s="244" t="s">
        <v>119</v>
      </c>
      <c r="F47" s="173"/>
    </row>
    <row r="48" spans="1:6" ht="17.25" customHeight="1">
      <c r="A48" s="155"/>
      <c r="B48" s="174"/>
      <c r="C48" s="147"/>
      <c r="D48" s="159"/>
      <c r="E48" s="175" t="s">
        <v>120</v>
      </c>
      <c r="F48" s="176"/>
    </row>
    <row r="49" spans="1:6" ht="18" customHeight="1">
      <c r="A49" s="155"/>
      <c r="B49" s="177"/>
      <c r="C49" s="177"/>
      <c r="D49" s="159"/>
      <c r="E49" s="145"/>
      <c r="F49" s="146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 t="s">
        <v>121</v>
      </c>
      <c r="F55" s="161"/>
    </row>
    <row r="56" spans="1:6">
      <c r="A56" s="155"/>
      <c r="B56" s="139"/>
      <c r="C56" s="139"/>
      <c r="D56" s="159"/>
      <c r="E56" s="157" t="s">
        <v>122</v>
      </c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3150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>
        <v>3150</v>
      </c>
      <c r="C64" s="36" t="s">
        <v>123</v>
      </c>
      <c r="D64" s="137"/>
      <c r="E64" s="37"/>
      <c r="F64" s="38"/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I184"/>
  <sheetViews>
    <sheetView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124</v>
      </c>
      <c r="C2" s="215"/>
      <c r="D2" s="4" t="s">
        <v>2</v>
      </c>
      <c r="E2" s="216" t="s">
        <v>109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130000</v>
      </c>
      <c r="C4" s="220"/>
      <c r="D4" s="221">
        <v>9</v>
      </c>
      <c r="E4" s="223">
        <v>22</v>
      </c>
      <c r="F4" s="225">
        <v>32090</v>
      </c>
    </row>
    <row r="5" spans="1:9" ht="23.1" customHeight="1">
      <c r="A5" s="57" t="s">
        <v>8</v>
      </c>
      <c r="B5" s="227">
        <f>B6-B4</f>
        <v>556600</v>
      </c>
      <c r="C5" s="228"/>
      <c r="D5" s="222"/>
      <c r="E5" s="224"/>
      <c r="F5" s="226"/>
    </row>
    <row r="6" spans="1:9">
      <c r="A6" s="10" t="s">
        <v>9</v>
      </c>
      <c r="B6" s="229">
        <v>686600</v>
      </c>
      <c r="C6" s="230"/>
      <c r="D6" s="231" t="s">
        <v>10</v>
      </c>
      <c r="E6" s="232"/>
      <c r="F6" s="245">
        <f>E4-(SUM(D16:D35))</f>
        <v>17</v>
      </c>
    </row>
    <row r="7" spans="1:9">
      <c r="A7" s="11" t="s">
        <v>11</v>
      </c>
      <c r="B7" s="67">
        <f>B6+'9.4'!B7</f>
        <v>5123800</v>
      </c>
      <c r="C7" s="13">
        <f>B7/B8</f>
        <v>8.8341379310344831E-2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 t="s">
        <v>125</v>
      </c>
      <c r="C11" s="18">
        <v>3</v>
      </c>
      <c r="D11" s="137"/>
      <c r="E11" s="63" t="s">
        <v>112</v>
      </c>
      <c r="F11" s="19">
        <v>0.08</v>
      </c>
    </row>
    <row r="12" spans="1:9" ht="18" customHeight="1">
      <c r="A12" s="207"/>
      <c r="B12" s="63" t="s">
        <v>126</v>
      </c>
      <c r="C12" s="18">
        <v>2</v>
      </c>
      <c r="D12" s="137"/>
      <c r="E12" s="63" t="s">
        <v>49</v>
      </c>
      <c r="F12" s="19">
        <v>0.04</v>
      </c>
    </row>
    <row r="13" spans="1:9" ht="17.100000000000001" customHeight="1">
      <c r="A13" s="208"/>
      <c r="B13" s="63" t="s">
        <v>111</v>
      </c>
      <c r="C13" s="18">
        <v>5</v>
      </c>
      <c r="D13" s="210"/>
      <c r="E13" s="62" t="s">
        <v>127</v>
      </c>
      <c r="F13" s="21">
        <v>0.1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63"/>
      <c r="E16" s="199"/>
      <c r="F16" s="200"/>
    </row>
    <row r="17" spans="1:6">
      <c r="A17" s="155"/>
      <c r="B17" s="23"/>
      <c r="C17" s="63"/>
      <c r="D17" s="63"/>
      <c r="E17" s="199"/>
      <c r="F17" s="200"/>
    </row>
    <row r="18" spans="1:6">
      <c r="A18" s="155"/>
      <c r="B18" s="23"/>
      <c r="C18" s="23"/>
      <c r="D18" s="63"/>
      <c r="E18" s="199"/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/>
      <c r="C22" s="62"/>
      <c r="D22" s="62"/>
      <c r="E22" s="194"/>
      <c r="F22" s="205"/>
    </row>
    <row r="23" spans="1:6" ht="18" thickTop="1">
      <c r="A23" s="193" t="s">
        <v>24</v>
      </c>
      <c r="B23" s="25">
        <v>0.33333333333333331</v>
      </c>
      <c r="C23" s="26" t="s">
        <v>203</v>
      </c>
      <c r="D23" s="27">
        <v>3</v>
      </c>
      <c r="E23" s="194" t="s">
        <v>204</v>
      </c>
      <c r="F23" s="194"/>
    </row>
    <row r="24" spans="1:6">
      <c r="A24" s="155"/>
      <c r="B24" s="23">
        <v>0.25</v>
      </c>
      <c r="C24" s="63" t="s">
        <v>205</v>
      </c>
      <c r="D24" s="63">
        <v>2</v>
      </c>
      <c r="E24" s="195"/>
      <c r="F24" s="196"/>
    </row>
    <row r="25" spans="1:6">
      <c r="A25" s="155"/>
      <c r="B25" s="23"/>
      <c r="C25" s="63"/>
      <c r="D25" s="63"/>
      <c r="E25" s="195"/>
      <c r="F25" s="196"/>
    </row>
    <row r="26" spans="1:6">
      <c r="A26" s="155"/>
      <c r="B26" s="23"/>
      <c r="C26" s="63"/>
      <c r="D26" s="63"/>
      <c r="E26" s="197"/>
      <c r="F26" s="198"/>
    </row>
    <row r="27" spans="1:6">
      <c r="A27" s="155"/>
      <c r="B27" s="23"/>
      <c r="C27" s="23"/>
      <c r="D27" s="63"/>
      <c r="E27" s="199"/>
      <c r="F27" s="200"/>
    </row>
    <row r="28" spans="1:6">
      <c r="A28" s="155"/>
      <c r="B28" s="23"/>
      <c r="C28" s="63"/>
      <c r="D28" s="63"/>
      <c r="E28" s="197"/>
      <c r="F28" s="198"/>
    </row>
    <row r="29" spans="1:6">
      <c r="A29" s="155"/>
      <c r="B29" s="23"/>
      <c r="C29" s="23"/>
      <c r="D29" s="63"/>
      <c r="E29" s="199"/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6">
      <c r="A33" s="155"/>
      <c r="B33" s="23"/>
      <c r="C33" s="63"/>
      <c r="D33" s="63"/>
      <c r="E33" s="199"/>
      <c r="F33" s="200"/>
    </row>
    <row r="34" spans="1:6">
      <c r="A34" s="155"/>
      <c r="B34" s="23"/>
      <c r="C34" s="63"/>
      <c r="D34" s="63"/>
      <c r="E34" s="199"/>
      <c r="F34" s="200"/>
    </row>
    <row r="35" spans="1:6">
      <c r="A35" s="156"/>
      <c r="B35" s="28"/>
      <c r="C35" s="64"/>
      <c r="D35" s="6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128</v>
      </c>
    </row>
    <row r="39" spans="1:6">
      <c r="A39" s="178" t="s">
        <v>29</v>
      </c>
      <c r="B39" s="178"/>
      <c r="C39" s="179"/>
      <c r="D39" s="179"/>
      <c r="E39" s="32" t="s">
        <v>29</v>
      </c>
      <c r="F39" s="58" t="s">
        <v>115</v>
      </c>
    </row>
    <row r="40" spans="1:6">
      <c r="A40" s="178" t="s">
        <v>30</v>
      </c>
      <c r="B40" s="178"/>
      <c r="C40" s="179"/>
      <c r="D40" s="179"/>
      <c r="E40" s="32" t="s">
        <v>31</v>
      </c>
      <c r="F40" s="58" t="s">
        <v>129</v>
      </c>
    </row>
    <row r="41" spans="1:6">
      <c r="A41" s="178"/>
      <c r="B41" s="178"/>
      <c r="C41" s="179"/>
      <c r="D41" s="179"/>
      <c r="E41" s="32" t="s">
        <v>32</v>
      </c>
      <c r="F41" s="58"/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6">
      <c r="A44" s="155"/>
      <c r="B44" s="166"/>
      <c r="C44" s="167"/>
      <c r="D44" s="159"/>
      <c r="E44" s="168" t="s">
        <v>130</v>
      </c>
      <c r="F44" s="169"/>
    </row>
    <row r="45" spans="1:6">
      <c r="A45" s="155"/>
      <c r="B45" s="139"/>
      <c r="C45" s="139"/>
      <c r="D45" s="159"/>
      <c r="E45" s="168" t="s">
        <v>131</v>
      </c>
      <c r="F45" s="169"/>
    </row>
    <row r="46" spans="1:6" ht="18" customHeight="1">
      <c r="A46" s="155"/>
      <c r="B46" s="139"/>
      <c r="C46" s="139"/>
      <c r="D46" s="159"/>
    </row>
    <row r="47" spans="1:6">
      <c r="A47" s="155"/>
      <c r="B47" s="170"/>
      <c r="C47" s="171"/>
      <c r="D47" s="159"/>
      <c r="E47" s="172" t="s">
        <v>132</v>
      </c>
      <c r="F47" s="173"/>
    </row>
    <row r="48" spans="1:6" ht="17.25" customHeight="1">
      <c r="A48" s="155"/>
      <c r="B48" s="174"/>
      <c r="C48" s="147"/>
      <c r="D48" s="159"/>
      <c r="E48" s="175"/>
      <c r="F48" s="176"/>
    </row>
    <row r="49" spans="1:6" ht="18" customHeight="1">
      <c r="A49" s="155"/>
      <c r="B49" s="177"/>
      <c r="C49" s="177"/>
      <c r="D49" s="159"/>
      <c r="E49" s="145"/>
      <c r="F49" s="146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30000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>
        <v>18000</v>
      </c>
      <c r="C64" s="36" t="s">
        <v>133</v>
      </c>
      <c r="D64" s="137"/>
      <c r="E64" s="37">
        <v>12000</v>
      </c>
      <c r="F64" s="38" t="s">
        <v>134</v>
      </c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pageSetUpPr fitToPage="1"/>
  </sheetPr>
  <dimension ref="A1:I184"/>
  <sheetViews>
    <sheetView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135</v>
      </c>
      <c r="C2" s="215"/>
      <c r="D2" s="4" t="s">
        <v>2</v>
      </c>
      <c r="E2" s="216" t="s">
        <v>99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135000</v>
      </c>
      <c r="C4" s="220"/>
      <c r="D4" s="221">
        <v>8</v>
      </c>
      <c r="E4" s="223">
        <v>16</v>
      </c>
      <c r="F4" s="225">
        <v>24460</v>
      </c>
    </row>
    <row r="5" spans="1:9" ht="23.1" customHeight="1">
      <c r="A5" s="57" t="s">
        <v>8</v>
      </c>
      <c r="B5" s="227">
        <f>B6-B4</f>
        <v>555500</v>
      </c>
      <c r="C5" s="228"/>
      <c r="D5" s="222"/>
      <c r="E5" s="224"/>
      <c r="F5" s="226"/>
    </row>
    <row r="6" spans="1:9">
      <c r="A6" s="10" t="s">
        <v>9</v>
      </c>
      <c r="B6" s="229">
        <v>690500</v>
      </c>
      <c r="C6" s="230"/>
      <c r="D6" s="231" t="s">
        <v>10</v>
      </c>
      <c r="E6" s="232"/>
      <c r="F6" s="245">
        <f>E4-(SUM(D16:D35))</f>
        <v>12</v>
      </c>
    </row>
    <row r="7" spans="1:9">
      <c r="A7" s="11" t="s">
        <v>11</v>
      </c>
      <c r="B7" s="67">
        <f>B6+'9.5'!B7</f>
        <v>5814300</v>
      </c>
      <c r="C7" s="13">
        <f>B7/B8</f>
        <v>0.10024655172413793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 t="s">
        <v>136</v>
      </c>
      <c r="C11" s="18">
        <v>2</v>
      </c>
      <c r="D11" s="137"/>
      <c r="E11" s="63" t="s">
        <v>112</v>
      </c>
      <c r="F11" s="19">
        <v>0.09</v>
      </c>
    </row>
    <row r="12" spans="1:9" ht="18" customHeight="1">
      <c r="A12" s="207"/>
      <c r="B12" s="63" t="s">
        <v>126</v>
      </c>
      <c r="C12" s="18">
        <v>2</v>
      </c>
      <c r="D12" s="137"/>
      <c r="E12" s="63" t="s">
        <v>49</v>
      </c>
      <c r="F12" s="19">
        <v>0.16</v>
      </c>
    </row>
    <row r="13" spans="1:9" ht="17.100000000000001" customHeight="1">
      <c r="A13" s="208"/>
      <c r="B13" s="63" t="s">
        <v>111</v>
      </c>
      <c r="C13" s="18">
        <v>4</v>
      </c>
      <c r="D13" s="210"/>
      <c r="E13" s="62"/>
      <c r="F13" s="21"/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0.5</v>
      </c>
      <c r="C16" s="23" t="s">
        <v>206</v>
      </c>
      <c r="D16" s="63">
        <v>2</v>
      </c>
      <c r="E16" s="199" t="s">
        <v>207</v>
      </c>
      <c r="F16" s="200"/>
    </row>
    <row r="17" spans="1:6">
      <c r="A17" s="155"/>
      <c r="B17" s="23"/>
      <c r="C17" s="63"/>
      <c r="D17" s="63"/>
      <c r="E17" s="199"/>
      <c r="F17" s="200"/>
    </row>
    <row r="18" spans="1:6">
      <c r="A18" s="155"/>
      <c r="B18" s="23"/>
      <c r="C18" s="23"/>
      <c r="D18" s="63"/>
      <c r="E18" s="199"/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/>
      <c r="C22" s="62"/>
      <c r="D22" s="62"/>
      <c r="E22" s="194"/>
      <c r="F22" s="205"/>
    </row>
    <row r="23" spans="1:6" ht="18" thickTop="1">
      <c r="A23" s="193" t="s">
        <v>24</v>
      </c>
      <c r="B23" s="25"/>
      <c r="C23" s="26"/>
      <c r="D23" s="27"/>
      <c r="E23" s="194"/>
      <c r="F23" s="194"/>
    </row>
    <row r="24" spans="1:6">
      <c r="A24" s="155"/>
      <c r="B24" s="23">
        <v>0.3125</v>
      </c>
      <c r="C24" s="63" t="s">
        <v>208</v>
      </c>
      <c r="D24" s="63">
        <v>2</v>
      </c>
      <c r="E24" s="195"/>
      <c r="F24" s="196"/>
    </row>
    <row r="25" spans="1:6">
      <c r="A25" s="155"/>
      <c r="B25" s="23"/>
      <c r="C25" s="63"/>
      <c r="D25" s="63"/>
      <c r="E25" s="195"/>
      <c r="F25" s="196"/>
    </row>
    <row r="26" spans="1:6">
      <c r="A26" s="155"/>
      <c r="B26" s="23"/>
      <c r="C26" s="63"/>
      <c r="D26" s="63"/>
      <c r="E26" s="197"/>
      <c r="F26" s="198"/>
    </row>
    <row r="27" spans="1:6">
      <c r="A27" s="155"/>
      <c r="B27" s="23"/>
      <c r="C27" s="23"/>
      <c r="D27" s="63"/>
      <c r="E27" s="199"/>
      <c r="F27" s="200"/>
    </row>
    <row r="28" spans="1:6">
      <c r="A28" s="155"/>
      <c r="B28" s="23"/>
      <c r="C28" s="63"/>
      <c r="D28" s="63"/>
      <c r="E28" s="197"/>
      <c r="F28" s="198"/>
    </row>
    <row r="29" spans="1:6">
      <c r="A29" s="155"/>
      <c r="B29" s="23"/>
      <c r="C29" s="23"/>
      <c r="D29" s="63"/>
      <c r="E29" s="199"/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6">
      <c r="A33" s="155"/>
      <c r="B33" s="23"/>
      <c r="C33" s="63"/>
      <c r="D33" s="63"/>
      <c r="E33" s="199"/>
      <c r="F33" s="200"/>
    </row>
    <row r="34" spans="1:6">
      <c r="A34" s="155"/>
      <c r="B34" s="23"/>
      <c r="C34" s="63"/>
      <c r="D34" s="63"/>
      <c r="E34" s="199"/>
      <c r="F34" s="200"/>
    </row>
    <row r="35" spans="1:6">
      <c r="A35" s="156"/>
      <c r="B35" s="28"/>
      <c r="C35" s="64"/>
      <c r="D35" s="6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116</v>
      </c>
    </row>
    <row r="39" spans="1:6">
      <c r="A39" s="178" t="s">
        <v>29</v>
      </c>
      <c r="B39" s="178"/>
      <c r="C39" s="179"/>
      <c r="D39" s="179"/>
      <c r="E39" s="32" t="s">
        <v>29</v>
      </c>
      <c r="F39" s="58" t="s">
        <v>99</v>
      </c>
    </row>
    <row r="40" spans="1:6">
      <c r="A40" s="178" t="s">
        <v>30</v>
      </c>
      <c r="B40" s="178"/>
      <c r="C40" s="179"/>
      <c r="D40" s="179"/>
      <c r="E40" s="32" t="s">
        <v>31</v>
      </c>
      <c r="F40" s="58" t="s">
        <v>115</v>
      </c>
    </row>
    <row r="41" spans="1:6">
      <c r="A41" s="178"/>
      <c r="B41" s="178"/>
      <c r="C41" s="179"/>
      <c r="D41" s="179"/>
      <c r="E41" s="32" t="s">
        <v>32</v>
      </c>
      <c r="F41" s="58" t="s">
        <v>101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6">
      <c r="A44" s="155"/>
      <c r="B44" s="166"/>
      <c r="C44" s="167"/>
      <c r="D44" s="159"/>
      <c r="E44" s="243" t="s">
        <v>138</v>
      </c>
      <c r="F44" s="169"/>
    </row>
    <row r="45" spans="1:6">
      <c r="A45" s="155"/>
      <c r="B45" s="139"/>
      <c r="C45" s="139"/>
      <c r="D45" s="159"/>
      <c r="E45" s="168" t="s">
        <v>139</v>
      </c>
      <c r="F45" s="169"/>
    </row>
    <row r="46" spans="1:6" ht="18" customHeight="1">
      <c r="A46" s="155"/>
      <c r="B46" s="139"/>
      <c r="C46" s="139"/>
      <c r="D46" s="159"/>
    </row>
    <row r="47" spans="1:6">
      <c r="A47" s="155"/>
      <c r="B47" s="170"/>
      <c r="C47" s="171"/>
      <c r="D47" s="159"/>
      <c r="E47" s="244" t="s">
        <v>140</v>
      </c>
      <c r="F47" s="173"/>
    </row>
    <row r="48" spans="1:6" ht="17.25" customHeight="1">
      <c r="A48" s="155"/>
      <c r="B48" s="174"/>
      <c r="C48" s="147"/>
      <c r="D48" s="159"/>
      <c r="E48" s="175" t="s">
        <v>141</v>
      </c>
      <c r="F48" s="176"/>
    </row>
    <row r="49" spans="1:6" ht="18" customHeight="1">
      <c r="A49" s="155"/>
      <c r="B49" s="177"/>
      <c r="C49" s="177"/>
      <c r="D49" s="159"/>
      <c r="E49" s="145"/>
      <c r="F49" s="146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3900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>
        <v>3900</v>
      </c>
      <c r="F64" s="38" t="s">
        <v>142</v>
      </c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I184"/>
  <sheetViews>
    <sheetView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143</v>
      </c>
      <c r="C2" s="215"/>
      <c r="D2" s="4" t="s">
        <v>2</v>
      </c>
      <c r="E2" s="216" t="s">
        <v>99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180500</v>
      </c>
      <c r="C4" s="220"/>
      <c r="D4" s="221">
        <v>4</v>
      </c>
      <c r="E4" s="223">
        <v>8</v>
      </c>
      <c r="F4" s="225">
        <v>22562</v>
      </c>
    </row>
    <row r="5" spans="1:9" ht="23.1" customHeight="1">
      <c r="A5" s="57" t="s">
        <v>8</v>
      </c>
      <c r="B5" s="227">
        <f>B6-B4</f>
        <v>0</v>
      </c>
      <c r="C5" s="228"/>
      <c r="D5" s="222"/>
      <c r="E5" s="224"/>
      <c r="F5" s="226"/>
    </row>
    <row r="6" spans="1:9">
      <c r="A6" s="10" t="s">
        <v>9</v>
      </c>
      <c r="B6" s="229">
        <v>180500</v>
      </c>
      <c r="C6" s="230"/>
      <c r="D6" s="231" t="s">
        <v>10</v>
      </c>
      <c r="E6" s="232"/>
      <c r="F6" s="245">
        <f>E4-(SUM(D16:D35))</f>
        <v>8</v>
      </c>
    </row>
    <row r="7" spans="1:9">
      <c r="A7" s="11" t="s">
        <v>11</v>
      </c>
      <c r="B7" s="67">
        <f>B6+'9.6'!B7</f>
        <v>5994800</v>
      </c>
      <c r="C7" s="13">
        <f>B7/B8</f>
        <v>0.10335862068965518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/>
      <c r="C11" s="79"/>
      <c r="D11" s="137"/>
      <c r="E11" s="63" t="s">
        <v>112</v>
      </c>
      <c r="F11" s="19"/>
    </row>
    <row r="12" spans="1:9" ht="18" customHeight="1">
      <c r="A12" s="207"/>
      <c r="B12" s="63"/>
      <c r="C12" s="79"/>
      <c r="D12" s="137"/>
      <c r="E12" s="63" t="s">
        <v>49</v>
      </c>
      <c r="F12" s="19"/>
    </row>
    <row r="13" spans="1:9" ht="17.100000000000001" customHeight="1">
      <c r="A13" s="208"/>
      <c r="B13" s="63"/>
      <c r="C13" s="18"/>
      <c r="D13" s="210"/>
      <c r="E13" s="62"/>
      <c r="F13" s="21"/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63"/>
      <c r="E16" s="199"/>
      <c r="F16" s="200"/>
    </row>
    <row r="17" spans="1:6">
      <c r="A17" s="155"/>
      <c r="B17" s="23"/>
      <c r="C17" s="63"/>
      <c r="D17" s="63"/>
      <c r="E17" s="199"/>
      <c r="F17" s="200"/>
    </row>
    <row r="18" spans="1:6">
      <c r="A18" s="155"/>
      <c r="B18" s="23"/>
      <c r="C18" s="23"/>
      <c r="D18" s="63"/>
      <c r="E18" s="199"/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/>
      <c r="C22" s="62"/>
      <c r="D22" s="62"/>
      <c r="E22" s="194"/>
      <c r="F22" s="205"/>
    </row>
    <row r="23" spans="1:6" ht="18" thickTop="1">
      <c r="A23" s="193" t="s">
        <v>24</v>
      </c>
      <c r="B23" s="25"/>
      <c r="C23" s="26"/>
      <c r="D23" s="27"/>
      <c r="E23" s="194"/>
      <c r="F23" s="194"/>
    </row>
    <row r="24" spans="1:6">
      <c r="A24" s="155"/>
      <c r="B24" s="23"/>
      <c r="C24" s="63"/>
      <c r="D24" s="63"/>
      <c r="E24" s="195"/>
      <c r="F24" s="196"/>
    </row>
    <row r="25" spans="1:6">
      <c r="A25" s="155"/>
      <c r="B25" s="23"/>
      <c r="C25" s="63"/>
      <c r="D25" s="63"/>
      <c r="E25" s="195"/>
      <c r="F25" s="196"/>
    </row>
    <row r="26" spans="1:6">
      <c r="A26" s="155"/>
      <c r="B26" s="23"/>
      <c r="C26" s="63"/>
      <c r="D26" s="63"/>
      <c r="E26" s="197"/>
      <c r="F26" s="198"/>
    </row>
    <row r="27" spans="1:6">
      <c r="A27" s="155"/>
      <c r="B27" s="23"/>
      <c r="C27" s="23"/>
      <c r="D27" s="63"/>
      <c r="E27" s="199"/>
      <c r="F27" s="200"/>
    </row>
    <row r="28" spans="1:6">
      <c r="A28" s="155"/>
      <c r="B28" s="23"/>
      <c r="C28" s="63"/>
      <c r="D28" s="63"/>
      <c r="E28" s="197"/>
      <c r="F28" s="198"/>
    </row>
    <row r="29" spans="1:6">
      <c r="A29" s="155"/>
      <c r="B29" s="23"/>
      <c r="C29" s="23"/>
      <c r="D29" s="63"/>
      <c r="E29" s="199"/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6">
      <c r="A33" s="155"/>
      <c r="B33" s="23"/>
      <c r="C33" s="63"/>
      <c r="D33" s="63"/>
      <c r="E33" s="199"/>
      <c r="F33" s="200"/>
    </row>
    <row r="34" spans="1:6">
      <c r="A34" s="155"/>
      <c r="B34" s="23"/>
      <c r="C34" s="63"/>
      <c r="D34" s="63"/>
      <c r="E34" s="199"/>
      <c r="F34" s="200"/>
    </row>
    <row r="35" spans="1:6">
      <c r="A35" s="156"/>
      <c r="B35" s="28"/>
      <c r="C35" s="64"/>
      <c r="D35" s="6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137</v>
      </c>
    </row>
    <row r="39" spans="1:6">
      <c r="A39" s="178" t="s">
        <v>29</v>
      </c>
      <c r="B39" s="178"/>
      <c r="C39" s="179"/>
      <c r="D39" s="179"/>
      <c r="E39" s="32" t="s">
        <v>29</v>
      </c>
      <c r="F39" s="58" t="s">
        <v>99</v>
      </c>
    </row>
    <row r="40" spans="1:6">
      <c r="A40" s="178" t="s">
        <v>30</v>
      </c>
      <c r="B40" s="178"/>
      <c r="C40" s="179"/>
      <c r="D40" s="179"/>
      <c r="E40" s="32" t="s">
        <v>31</v>
      </c>
      <c r="F40" s="58"/>
    </row>
    <row r="41" spans="1:6">
      <c r="A41" s="178"/>
      <c r="B41" s="178"/>
      <c r="C41" s="179"/>
      <c r="D41" s="179"/>
      <c r="E41" s="32" t="s">
        <v>32</v>
      </c>
      <c r="F41" s="58" t="s">
        <v>101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6">
      <c r="A44" s="155"/>
      <c r="B44" s="166"/>
      <c r="C44" s="167"/>
      <c r="D44" s="159"/>
      <c r="E44" s="168" t="s">
        <v>144</v>
      </c>
      <c r="F44" s="169"/>
    </row>
    <row r="45" spans="1:6">
      <c r="A45" s="155"/>
      <c r="B45" s="139"/>
      <c r="C45" s="139"/>
      <c r="D45" s="159"/>
      <c r="E45" s="168"/>
      <c r="F45" s="169"/>
    </row>
    <row r="46" spans="1:6" ht="18" customHeight="1">
      <c r="A46" s="155"/>
      <c r="B46" s="139"/>
      <c r="C46" s="139"/>
      <c r="D46" s="159"/>
      <c r="E46" s="1" t="s">
        <v>145</v>
      </c>
    </row>
    <row r="47" spans="1:6">
      <c r="A47" s="155"/>
      <c r="B47" s="170"/>
      <c r="C47" s="171"/>
      <c r="D47" s="159"/>
      <c r="E47" s="172" t="s">
        <v>146</v>
      </c>
      <c r="F47" s="173"/>
    </row>
    <row r="48" spans="1:6" ht="17.25" customHeight="1">
      <c r="A48" s="155"/>
      <c r="B48" s="174"/>
      <c r="C48" s="147"/>
      <c r="D48" s="159"/>
      <c r="E48" s="175"/>
      <c r="F48" s="176"/>
    </row>
    <row r="49" spans="1:6" ht="18" customHeight="1">
      <c r="A49" s="155"/>
      <c r="B49" s="177"/>
      <c r="C49" s="177"/>
      <c r="D49" s="159"/>
      <c r="E49" s="145" t="s">
        <v>147</v>
      </c>
      <c r="F49" s="146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/>
      <c r="F64" s="38"/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>
    <pageSetUpPr fitToPage="1"/>
  </sheetPr>
  <dimension ref="A1:I184"/>
  <sheetViews>
    <sheetView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148</v>
      </c>
      <c r="C2" s="215"/>
      <c r="D2" s="4" t="s">
        <v>2</v>
      </c>
      <c r="E2" s="216" t="s">
        <v>109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29500</v>
      </c>
      <c r="C4" s="220"/>
      <c r="D4" s="221">
        <v>5</v>
      </c>
      <c r="E4" s="223">
        <v>8</v>
      </c>
      <c r="F4" s="225">
        <v>31875</v>
      </c>
    </row>
    <row r="5" spans="1:9" ht="23.1" customHeight="1">
      <c r="A5" s="57" t="s">
        <v>8</v>
      </c>
      <c r="B5" s="227">
        <f>B6-B4</f>
        <v>204500</v>
      </c>
      <c r="C5" s="228"/>
      <c r="D5" s="222"/>
      <c r="E5" s="224"/>
      <c r="F5" s="226"/>
    </row>
    <row r="6" spans="1:9">
      <c r="A6" s="10" t="s">
        <v>9</v>
      </c>
      <c r="B6" s="229">
        <v>234000</v>
      </c>
      <c r="C6" s="230"/>
      <c r="D6" s="231" t="s">
        <v>10</v>
      </c>
      <c r="E6" s="232"/>
      <c r="F6" s="245">
        <f>E4-(SUM(D16:D35))</f>
        <v>6</v>
      </c>
    </row>
    <row r="7" spans="1:9">
      <c r="A7" s="11" t="s">
        <v>11</v>
      </c>
      <c r="B7" s="67">
        <f>B6+'9.7'!B7</f>
        <v>6228800</v>
      </c>
      <c r="C7" s="13">
        <f>B7/B8</f>
        <v>0.10739310344827586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 t="s">
        <v>149</v>
      </c>
      <c r="C11" s="79">
        <v>2</v>
      </c>
      <c r="D11" s="137"/>
      <c r="E11" s="63" t="s">
        <v>112</v>
      </c>
      <c r="F11" s="19">
        <v>0.13</v>
      </c>
    </row>
    <row r="12" spans="1:9" ht="18" customHeight="1">
      <c r="A12" s="207"/>
      <c r="B12" s="63"/>
      <c r="C12" s="79"/>
      <c r="D12" s="137"/>
      <c r="E12" s="63" t="s">
        <v>49</v>
      </c>
      <c r="F12" s="19">
        <v>0.1</v>
      </c>
    </row>
    <row r="13" spans="1:9" ht="17.100000000000001" customHeight="1">
      <c r="A13" s="208"/>
      <c r="B13" s="63"/>
      <c r="C13" s="18"/>
      <c r="D13" s="210"/>
      <c r="E13" s="62" t="s">
        <v>150</v>
      </c>
      <c r="F13" s="21">
        <v>0.21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/>
      <c r="C16" s="23"/>
      <c r="D16" s="63"/>
      <c r="E16" s="199"/>
      <c r="F16" s="200"/>
    </row>
    <row r="17" spans="1:6">
      <c r="A17" s="155"/>
      <c r="B17" s="23"/>
      <c r="C17" s="63"/>
      <c r="D17" s="63"/>
      <c r="E17" s="199"/>
      <c r="F17" s="200"/>
    </row>
    <row r="18" spans="1:6">
      <c r="A18" s="155"/>
      <c r="B18" s="23"/>
      <c r="C18" s="23"/>
      <c r="D18" s="63"/>
      <c r="E18" s="199"/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/>
      <c r="C22" s="62"/>
      <c r="D22" s="62"/>
      <c r="E22" s="194"/>
      <c r="F22" s="205"/>
    </row>
    <row r="23" spans="1:6" ht="18" thickTop="1">
      <c r="A23" s="193" t="s">
        <v>24</v>
      </c>
      <c r="B23" s="25">
        <v>0.33333333333333331</v>
      </c>
      <c r="C23" s="26" t="s">
        <v>209</v>
      </c>
      <c r="D23" s="27">
        <v>2</v>
      </c>
      <c r="E23" s="194"/>
      <c r="F23" s="194"/>
    </row>
    <row r="24" spans="1:6">
      <c r="A24" s="155"/>
      <c r="B24" s="23"/>
      <c r="C24" s="63"/>
      <c r="D24" s="63"/>
      <c r="E24" s="195"/>
      <c r="F24" s="196"/>
    </row>
    <row r="25" spans="1:6">
      <c r="A25" s="155"/>
      <c r="B25" s="23"/>
      <c r="C25" s="63"/>
      <c r="D25" s="63"/>
      <c r="E25" s="195"/>
      <c r="F25" s="196"/>
    </row>
    <row r="26" spans="1:6">
      <c r="A26" s="155"/>
      <c r="B26" s="23"/>
      <c r="C26" s="63"/>
      <c r="D26" s="63"/>
      <c r="E26" s="197"/>
      <c r="F26" s="198"/>
    </row>
    <row r="27" spans="1:6">
      <c r="A27" s="155"/>
      <c r="B27" s="23"/>
      <c r="C27" s="23"/>
      <c r="D27" s="63"/>
      <c r="E27" s="199"/>
      <c r="F27" s="200"/>
    </row>
    <row r="28" spans="1:6">
      <c r="A28" s="155"/>
      <c r="B28" s="23"/>
      <c r="C28" s="63"/>
      <c r="D28" s="63"/>
      <c r="E28" s="197"/>
      <c r="F28" s="198"/>
    </row>
    <row r="29" spans="1:6">
      <c r="A29" s="155"/>
      <c r="B29" s="23"/>
      <c r="C29" s="23"/>
      <c r="D29" s="63"/>
      <c r="E29" s="199"/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6">
      <c r="A33" s="155"/>
      <c r="B33" s="23"/>
      <c r="C33" s="63"/>
      <c r="D33" s="63"/>
      <c r="E33" s="199"/>
      <c r="F33" s="200"/>
    </row>
    <row r="34" spans="1:6">
      <c r="A34" s="155"/>
      <c r="B34" s="23"/>
      <c r="C34" s="63"/>
      <c r="D34" s="63"/>
      <c r="E34" s="199"/>
      <c r="F34" s="200"/>
    </row>
    <row r="35" spans="1:6">
      <c r="A35" s="156"/>
      <c r="B35" s="28"/>
      <c r="C35" s="64"/>
      <c r="D35" s="64"/>
      <c r="E35" s="201"/>
      <c r="F35" s="202"/>
    </row>
    <row r="36" spans="1:6" ht="22.5" customHeight="1">
      <c r="A36" s="183" t="s">
        <v>25</v>
      </c>
      <c r="B36" s="184"/>
      <c r="C36" s="184"/>
      <c r="D36" s="184"/>
      <c r="E36" s="184"/>
      <c r="F36" s="185"/>
    </row>
    <row r="37" spans="1:6">
      <c r="A37" s="189" t="s">
        <v>26</v>
      </c>
      <c r="B37" s="190"/>
      <c r="C37" s="190"/>
      <c r="D37" s="190"/>
      <c r="E37" s="191" t="s">
        <v>27</v>
      </c>
      <c r="F37" s="192"/>
    </row>
    <row r="38" spans="1:6">
      <c r="A38" s="186" t="s">
        <v>28</v>
      </c>
      <c r="B38" s="187"/>
      <c r="C38" s="188"/>
      <c r="D38" s="188"/>
      <c r="E38" s="30" t="s">
        <v>28</v>
      </c>
      <c r="F38" s="31" t="s">
        <v>101</v>
      </c>
    </row>
    <row r="39" spans="1:6">
      <c r="A39" s="178" t="s">
        <v>29</v>
      </c>
      <c r="B39" s="178"/>
      <c r="C39" s="179"/>
      <c r="D39" s="179"/>
      <c r="E39" s="32" t="s">
        <v>29</v>
      </c>
      <c r="F39" s="58" t="s">
        <v>99</v>
      </c>
    </row>
    <row r="40" spans="1:6">
      <c r="A40" s="178" t="s">
        <v>30</v>
      </c>
      <c r="B40" s="178"/>
      <c r="C40" s="179"/>
      <c r="D40" s="179"/>
      <c r="E40" s="32" t="s">
        <v>31</v>
      </c>
      <c r="F40" s="58" t="s">
        <v>115</v>
      </c>
    </row>
    <row r="41" spans="1:6">
      <c r="A41" s="178"/>
      <c r="B41" s="178"/>
      <c r="C41" s="179"/>
      <c r="D41" s="179"/>
      <c r="E41" s="32" t="s">
        <v>32</v>
      </c>
      <c r="F41" s="58" t="s">
        <v>116</v>
      </c>
    </row>
    <row r="42" spans="1:6">
      <c r="A42" s="180" t="s">
        <v>33</v>
      </c>
      <c r="B42" s="181"/>
      <c r="C42" s="181"/>
      <c r="D42" s="181"/>
      <c r="E42" s="181"/>
      <c r="F42" s="182"/>
    </row>
    <row r="43" spans="1:6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6">
      <c r="A44" s="155"/>
      <c r="B44" s="166"/>
      <c r="C44" s="167"/>
      <c r="D44" s="159"/>
      <c r="E44" s="168" t="s">
        <v>151</v>
      </c>
      <c r="F44" s="169"/>
    </row>
    <row r="45" spans="1:6">
      <c r="A45" s="155"/>
      <c r="B45" s="139"/>
      <c r="C45" s="139"/>
      <c r="D45" s="159"/>
      <c r="E45" s="168" t="s">
        <v>152</v>
      </c>
      <c r="F45" s="169"/>
    </row>
    <row r="46" spans="1:6" ht="18" customHeight="1">
      <c r="A46" s="155"/>
      <c r="B46" s="139"/>
      <c r="C46" s="139"/>
      <c r="D46" s="159"/>
      <c r="E46" s="80" t="s">
        <v>156</v>
      </c>
      <c r="F46" s="81"/>
    </row>
    <row r="47" spans="1:6">
      <c r="A47" s="155"/>
      <c r="B47" s="170"/>
      <c r="C47" s="171"/>
      <c r="D47" s="159"/>
      <c r="E47" s="248" t="s">
        <v>155</v>
      </c>
      <c r="F47" s="249"/>
    </row>
    <row r="48" spans="1:6" ht="17.25" customHeight="1">
      <c r="A48" s="155"/>
      <c r="B48" s="174"/>
      <c r="C48" s="147"/>
      <c r="D48" s="159"/>
      <c r="E48" s="250" t="s">
        <v>153</v>
      </c>
      <c r="F48" s="251"/>
    </row>
    <row r="49" spans="1:6" ht="18" customHeight="1">
      <c r="A49" s="155"/>
      <c r="B49" s="177"/>
      <c r="C49" s="177"/>
      <c r="D49" s="159"/>
      <c r="E49" s="250" t="s">
        <v>154</v>
      </c>
      <c r="F49" s="251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13150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/>
      <c r="C64" s="36"/>
      <c r="D64" s="137"/>
      <c r="E64" s="37">
        <v>10000</v>
      </c>
      <c r="F64" s="38" t="s">
        <v>157</v>
      </c>
    </row>
    <row r="65" spans="1:6">
      <c r="A65" s="135"/>
      <c r="B65" s="39"/>
      <c r="C65" s="36"/>
      <c r="D65" s="137"/>
      <c r="E65" s="40">
        <v>3150</v>
      </c>
      <c r="F65" s="41" t="s">
        <v>158</v>
      </c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>
    <pageSetUpPr fitToPage="1"/>
  </sheetPr>
  <dimension ref="A1:I184"/>
  <sheetViews>
    <sheetView workbookViewId="0">
      <selection activeCell="E55" sqref="E55:F55"/>
    </sheetView>
  </sheetViews>
  <sheetFormatPr defaultColWidth="11.5546875" defaultRowHeight="17.25"/>
  <cols>
    <col min="1" max="1" width="11.5546875" style="45"/>
    <col min="2" max="2" width="22.109375" style="1" customWidth="1"/>
    <col min="3" max="3" width="23.33203125" style="1" customWidth="1"/>
    <col min="4" max="4" width="17.33203125" style="1" customWidth="1"/>
    <col min="5" max="5" width="27.21875" style="1" customWidth="1"/>
    <col min="6" max="6" width="45" style="5" customWidth="1"/>
    <col min="7" max="16384" width="11.5546875" style="1"/>
  </cols>
  <sheetData>
    <row r="1" spans="1:9" s="2" customFormat="1" ht="36" customHeight="1">
      <c r="A1" s="211" t="s">
        <v>0</v>
      </c>
      <c r="B1" s="212"/>
      <c r="C1" s="212"/>
      <c r="D1" s="212"/>
      <c r="E1" s="212"/>
      <c r="F1" s="213"/>
      <c r="G1" s="1"/>
      <c r="H1" s="1"/>
      <c r="I1" s="1"/>
    </row>
    <row r="2" spans="1:9" s="5" customFormat="1" ht="47.25" customHeight="1">
      <c r="A2" s="3" t="s">
        <v>1</v>
      </c>
      <c r="B2" s="214" t="s">
        <v>159</v>
      </c>
      <c r="C2" s="215"/>
      <c r="D2" s="4" t="s">
        <v>2</v>
      </c>
      <c r="E2" s="216" t="s">
        <v>109</v>
      </c>
      <c r="F2" s="217"/>
    </row>
    <row r="3" spans="1:9" ht="24" customHeight="1">
      <c r="A3" s="183" t="s">
        <v>3</v>
      </c>
      <c r="B3" s="184"/>
      <c r="C3" s="218"/>
      <c r="D3" s="59" t="s">
        <v>4</v>
      </c>
      <c r="E3" s="60" t="s">
        <v>5</v>
      </c>
      <c r="F3" s="61" t="s">
        <v>6</v>
      </c>
    </row>
    <row r="4" spans="1:9" ht="21.75" customHeight="1">
      <c r="A4" s="57" t="s">
        <v>7</v>
      </c>
      <c r="B4" s="219">
        <v>235000</v>
      </c>
      <c r="C4" s="220"/>
      <c r="D4" s="221">
        <v>13</v>
      </c>
      <c r="E4" s="223">
        <v>34</v>
      </c>
      <c r="F4" s="225">
        <v>33985</v>
      </c>
    </row>
    <row r="5" spans="1:9" ht="23.1" customHeight="1">
      <c r="A5" s="57" t="s">
        <v>8</v>
      </c>
      <c r="B5" s="227">
        <f>B6-B4</f>
        <v>920000</v>
      </c>
      <c r="C5" s="228"/>
      <c r="D5" s="222"/>
      <c r="E5" s="224"/>
      <c r="F5" s="226"/>
    </row>
    <row r="6" spans="1:9">
      <c r="A6" s="10" t="s">
        <v>9</v>
      </c>
      <c r="B6" s="229">
        <v>1155000</v>
      </c>
      <c r="C6" s="230"/>
      <c r="D6" s="231" t="s">
        <v>10</v>
      </c>
      <c r="E6" s="232"/>
      <c r="F6" s="245">
        <f>E4-(SUM(D16:D35))</f>
        <v>15</v>
      </c>
    </row>
    <row r="7" spans="1:9">
      <c r="A7" s="11" t="s">
        <v>11</v>
      </c>
      <c r="B7" s="67">
        <f>B6+'9.8'!B7</f>
        <v>7383800</v>
      </c>
      <c r="C7" s="13">
        <f>B7/B8</f>
        <v>0.12730689655172414</v>
      </c>
      <c r="D7" s="233"/>
      <c r="E7" s="234"/>
      <c r="F7" s="246"/>
    </row>
    <row r="8" spans="1:9">
      <c r="A8" s="14" t="s">
        <v>12</v>
      </c>
      <c r="B8" s="240">
        <v>58000000</v>
      </c>
      <c r="C8" s="241"/>
      <c r="D8" s="235"/>
      <c r="E8" s="236"/>
      <c r="F8" s="247"/>
    </row>
    <row r="9" spans="1:9" ht="27.95" customHeight="1">
      <c r="A9" s="151" t="s">
        <v>13</v>
      </c>
      <c r="B9" s="152"/>
      <c r="C9" s="152"/>
      <c r="D9" s="152"/>
      <c r="E9" s="152"/>
      <c r="F9" s="153"/>
    </row>
    <row r="10" spans="1:9" ht="17.100000000000001" customHeight="1">
      <c r="A10" s="206" t="s">
        <v>14</v>
      </c>
      <c r="B10" s="65" t="s">
        <v>15</v>
      </c>
      <c r="C10" s="65" t="s">
        <v>16</v>
      </c>
      <c r="D10" s="209" t="s">
        <v>17</v>
      </c>
      <c r="E10" s="65" t="s">
        <v>15</v>
      </c>
      <c r="F10" s="66" t="s">
        <v>16</v>
      </c>
    </row>
    <row r="11" spans="1:9" ht="20.100000000000001" customHeight="1">
      <c r="A11" s="207"/>
      <c r="B11" s="63" t="s">
        <v>111</v>
      </c>
      <c r="C11" s="79">
        <v>5</v>
      </c>
      <c r="D11" s="137"/>
      <c r="E11" s="63" t="s">
        <v>112</v>
      </c>
      <c r="F11" s="19">
        <v>0.05</v>
      </c>
    </row>
    <row r="12" spans="1:9" ht="18" customHeight="1">
      <c r="A12" s="207"/>
      <c r="B12" s="63" t="s">
        <v>160</v>
      </c>
      <c r="C12" s="79">
        <v>3</v>
      </c>
      <c r="D12" s="137"/>
      <c r="E12" s="63" t="s">
        <v>49</v>
      </c>
      <c r="F12" s="19">
        <v>0.14000000000000001</v>
      </c>
    </row>
    <row r="13" spans="1:9" ht="17.100000000000001" customHeight="1">
      <c r="A13" s="208"/>
      <c r="B13" s="63" t="s">
        <v>149</v>
      </c>
      <c r="C13" s="18">
        <v>3</v>
      </c>
      <c r="D13" s="210"/>
      <c r="E13" s="62" t="s">
        <v>150</v>
      </c>
      <c r="F13" s="21">
        <v>0.08</v>
      </c>
    </row>
    <row r="14" spans="1:9" ht="27.95" customHeight="1">
      <c r="A14" s="151" t="s">
        <v>18</v>
      </c>
      <c r="B14" s="152"/>
      <c r="C14" s="152"/>
      <c r="D14" s="152"/>
      <c r="E14" s="152"/>
      <c r="F14" s="153"/>
    </row>
    <row r="15" spans="1:9" ht="18.95" customHeight="1">
      <c r="A15" s="22"/>
      <c r="B15" s="65" t="s">
        <v>19</v>
      </c>
      <c r="C15" s="65" t="s">
        <v>20</v>
      </c>
      <c r="D15" s="65" t="s">
        <v>21</v>
      </c>
      <c r="E15" s="203" t="s">
        <v>22</v>
      </c>
      <c r="F15" s="204"/>
    </row>
    <row r="16" spans="1:9" ht="18.95" customHeight="1">
      <c r="A16" s="155" t="s">
        <v>23</v>
      </c>
      <c r="B16" s="23">
        <v>0.52083333333333337</v>
      </c>
      <c r="C16" s="23" t="s">
        <v>210</v>
      </c>
      <c r="D16" s="63">
        <v>4</v>
      </c>
      <c r="E16" s="199"/>
      <c r="F16" s="200"/>
    </row>
    <row r="17" spans="1:6">
      <c r="A17" s="155"/>
      <c r="B17" s="23"/>
      <c r="C17" s="63"/>
      <c r="D17" s="63"/>
      <c r="E17" s="199"/>
      <c r="F17" s="200"/>
    </row>
    <row r="18" spans="1:6">
      <c r="A18" s="155"/>
      <c r="B18" s="23"/>
      <c r="C18" s="23"/>
      <c r="D18" s="63"/>
      <c r="E18" s="199"/>
      <c r="F18" s="200"/>
    </row>
    <row r="19" spans="1:6">
      <c r="A19" s="155"/>
      <c r="B19" s="23"/>
      <c r="C19" s="63"/>
      <c r="D19" s="63"/>
      <c r="E19" s="199"/>
      <c r="F19" s="200"/>
    </row>
    <row r="20" spans="1:6">
      <c r="A20" s="155"/>
      <c r="B20" s="23"/>
      <c r="C20" s="63"/>
      <c r="D20" s="63"/>
      <c r="E20" s="199"/>
      <c r="F20" s="200"/>
    </row>
    <row r="21" spans="1:6">
      <c r="A21" s="155"/>
      <c r="B21" s="23"/>
      <c r="C21" s="63"/>
      <c r="D21" s="63"/>
      <c r="E21" s="199"/>
      <c r="F21" s="200"/>
    </row>
    <row r="22" spans="1:6" ht="18" thickBot="1">
      <c r="A22" s="162"/>
      <c r="B22" s="24"/>
      <c r="C22" s="62"/>
      <c r="D22" s="62"/>
      <c r="E22" s="194"/>
      <c r="F22" s="205"/>
    </row>
    <row r="23" spans="1:6" ht="18" thickTop="1">
      <c r="A23" s="193" t="s">
        <v>24</v>
      </c>
      <c r="B23" s="25">
        <v>0.3125</v>
      </c>
      <c r="C23" s="26" t="s">
        <v>211</v>
      </c>
      <c r="D23" s="27"/>
      <c r="E23" s="194" t="s">
        <v>212</v>
      </c>
      <c r="F23" s="194"/>
    </row>
    <row r="24" spans="1:6">
      <c r="A24" s="155"/>
      <c r="B24" s="23"/>
      <c r="C24" s="63"/>
      <c r="D24" s="63"/>
      <c r="E24" s="195"/>
      <c r="F24" s="196"/>
    </row>
    <row r="25" spans="1:6">
      <c r="A25" s="155"/>
      <c r="B25" s="23">
        <v>0.25</v>
      </c>
      <c r="C25" s="63" t="s">
        <v>213</v>
      </c>
      <c r="D25" s="63">
        <v>4</v>
      </c>
      <c r="E25" s="195" t="s">
        <v>214</v>
      </c>
      <c r="F25" s="196"/>
    </row>
    <row r="26" spans="1:6">
      <c r="A26" s="155"/>
      <c r="B26" s="23">
        <v>0.3125</v>
      </c>
      <c r="C26" s="63" t="s">
        <v>215</v>
      </c>
      <c r="D26" s="63">
        <v>5</v>
      </c>
      <c r="E26" s="197"/>
      <c r="F26" s="198"/>
    </row>
    <row r="27" spans="1:6">
      <c r="A27" s="155"/>
      <c r="B27" s="23">
        <v>0.33333333333333331</v>
      </c>
      <c r="C27" s="23" t="s">
        <v>216</v>
      </c>
      <c r="D27" s="63">
        <v>2</v>
      </c>
      <c r="E27" s="199" t="s">
        <v>214</v>
      </c>
      <c r="F27" s="200"/>
    </row>
    <row r="28" spans="1:6">
      <c r="A28" s="155"/>
      <c r="B28" s="23">
        <v>0.35416666666666669</v>
      </c>
      <c r="C28" s="63" t="s">
        <v>217</v>
      </c>
      <c r="D28" s="63">
        <v>2</v>
      </c>
      <c r="E28" s="197" t="s">
        <v>218</v>
      </c>
      <c r="F28" s="198"/>
    </row>
    <row r="29" spans="1:6">
      <c r="A29" s="155"/>
      <c r="B29" s="23">
        <v>0.375</v>
      </c>
      <c r="C29" s="23" t="s">
        <v>219</v>
      </c>
      <c r="D29" s="63">
        <v>2</v>
      </c>
      <c r="E29" s="199" t="s">
        <v>214</v>
      </c>
      <c r="F29" s="200"/>
    </row>
    <row r="30" spans="1:6">
      <c r="A30" s="155"/>
      <c r="B30" s="23"/>
      <c r="C30" s="63"/>
      <c r="D30" s="63"/>
      <c r="E30" s="199"/>
      <c r="F30" s="200"/>
    </row>
    <row r="31" spans="1:6">
      <c r="A31" s="155"/>
      <c r="B31" s="23"/>
      <c r="C31" s="63"/>
      <c r="D31" s="63"/>
      <c r="E31" s="199"/>
      <c r="F31" s="200"/>
    </row>
    <row r="32" spans="1:6">
      <c r="A32" s="155"/>
      <c r="B32" s="23"/>
      <c r="C32" s="63"/>
      <c r="D32" s="63"/>
      <c r="E32" s="199"/>
      <c r="F32" s="200"/>
    </row>
    <row r="33" spans="1:9">
      <c r="A33" s="155"/>
      <c r="B33" s="23"/>
      <c r="C33" s="63"/>
      <c r="D33" s="63"/>
      <c r="E33" s="199"/>
      <c r="F33" s="200"/>
    </row>
    <row r="34" spans="1:9">
      <c r="A34" s="155"/>
      <c r="B34" s="23"/>
      <c r="C34" s="63"/>
      <c r="D34" s="63"/>
      <c r="E34" s="199"/>
      <c r="F34" s="200"/>
    </row>
    <row r="35" spans="1:9">
      <c r="A35" s="156"/>
      <c r="B35" s="28"/>
      <c r="C35" s="64"/>
      <c r="D35" s="64"/>
      <c r="E35" s="201"/>
      <c r="F35" s="202"/>
    </row>
    <row r="36" spans="1:9" ht="22.5" customHeight="1">
      <c r="A36" s="183" t="s">
        <v>25</v>
      </c>
      <c r="B36" s="184"/>
      <c r="C36" s="184"/>
      <c r="D36" s="184"/>
      <c r="E36" s="184"/>
      <c r="F36" s="185"/>
    </row>
    <row r="37" spans="1:9">
      <c r="A37" s="189" t="s">
        <v>26</v>
      </c>
      <c r="B37" s="190"/>
      <c r="C37" s="190"/>
      <c r="D37" s="190"/>
      <c r="E37" s="191" t="s">
        <v>27</v>
      </c>
      <c r="F37" s="192"/>
    </row>
    <row r="38" spans="1:9">
      <c r="A38" s="186" t="s">
        <v>28</v>
      </c>
      <c r="B38" s="187"/>
      <c r="C38" s="188"/>
      <c r="D38" s="188"/>
      <c r="E38" s="30" t="s">
        <v>28</v>
      </c>
      <c r="F38" s="31"/>
    </row>
    <row r="39" spans="1:9">
      <c r="A39" s="178" t="s">
        <v>29</v>
      </c>
      <c r="B39" s="178"/>
      <c r="C39" s="179"/>
      <c r="D39" s="179"/>
      <c r="E39" s="32" t="s">
        <v>29</v>
      </c>
      <c r="F39" s="58" t="s">
        <v>99</v>
      </c>
    </row>
    <row r="40" spans="1:9">
      <c r="A40" s="178" t="s">
        <v>30</v>
      </c>
      <c r="B40" s="178"/>
      <c r="C40" s="179"/>
      <c r="D40" s="179"/>
      <c r="E40" s="32" t="s">
        <v>31</v>
      </c>
      <c r="F40" s="58" t="s">
        <v>161</v>
      </c>
    </row>
    <row r="41" spans="1:9">
      <c r="A41" s="178"/>
      <c r="B41" s="178"/>
      <c r="C41" s="179"/>
      <c r="D41" s="179"/>
      <c r="E41" s="32" t="s">
        <v>32</v>
      </c>
      <c r="F41" s="58" t="s">
        <v>101</v>
      </c>
    </row>
    <row r="42" spans="1:9">
      <c r="A42" s="180" t="s">
        <v>33</v>
      </c>
      <c r="B42" s="181"/>
      <c r="C42" s="181"/>
      <c r="D42" s="181"/>
      <c r="E42" s="181"/>
      <c r="F42" s="182"/>
      <c r="I42" s="1" t="s">
        <v>165</v>
      </c>
    </row>
    <row r="43" spans="1:9">
      <c r="A43" s="154" t="s">
        <v>34</v>
      </c>
      <c r="B43" s="157"/>
      <c r="C43" s="157"/>
      <c r="D43" s="158" t="s">
        <v>35</v>
      </c>
      <c r="E43" s="164" t="s">
        <v>36</v>
      </c>
      <c r="F43" s="165"/>
    </row>
    <row r="44" spans="1:9">
      <c r="A44" s="155"/>
      <c r="B44" s="166"/>
      <c r="C44" s="167"/>
      <c r="D44" s="159"/>
      <c r="E44" s="168" t="s">
        <v>162</v>
      </c>
      <c r="F44" s="169"/>
    </row>
    <row r="45" spans="1:9">
      <c r="A45" s="155"/>
      <c r="B45" s="139"/>
      <c r="C45" s="139"/>
      <c r="D45" s="159"/>
      <c r="E45" s="168" t="s">
        <v>163</v>
      </c>
      <c r="F45" s="169"/>
    </row>
    <row r="46" spans="1:9" ht="18" customHeight="1">
      <c r="A46" s="155"/>
      <c r="B46" s="139"/>
      <c r="C46" s="139"/>
      <c r="D46" s="159"/>
      <c r="E46" s="80" t="s">
        <v>164</v>
      </c>
      <c r="F46" s="81"/>
    </row>
    <row r="47" spans="1:9">
      <c r="A47" s="155"/>
      <c r="B47" s="170"/>
      <c r="C47" s="171"/>
      <c r="D47" s="159"/>
      <c r="E47" s="252" t="s">
        <v>166</v>
      </c>
      <c r="F47" s="253"/>
    </row>
    <row r="48" spans="1:9" ht="17.25" customHeight="1">
      <c r="A48" s="155"/>
      <c r="B48" s="174"/>
      <c r="C48" s="147"/>
      <c r="D48" s="159"/>
      <c r="E48" s="250"/>
      <c r="F48" s="251"/>
    </row>
    <row r="49" spans="1:6" ht="18" customHeight="1">
      <c r="A49" s="155"/>
      <c r="B49" s="177"/>
      <c r="C49" s="177"/>
      <c r="D49" s="159"/>
      <c r="E49" s="250"/>
      <c r="F49" s="251"/>
    </row>
    <row r="50" spans="1:6" ht="18" customHeight="1">
      <c r="A50" s="155"/>
      <c r="B50" s="147"/>
      <c r="C50" s="147"/>
      <c r="D50" s="159"/>
      <c r="E50" s="145"/>
      <c r="F50" s="146"/>
    </row>
    <row r="51" spans="1:6" ht="18" customHeight="1">
      <c r="A51" s="162"/>
      <c r="B51" s="147"/>
      <c r="C51" s="147"/>
      <c r="D51" s="163"/>
      <c r="E51" s="148"/>
      <c r="F51" s="149"/>
    </row>
    <row r="52" spans="1:6" ht="18" customHeight="1">
      <c r="A52" s="162"/>
      <c r="B52" s="147"/>
      <c r="C52" s="147"/>
      <c r="D52" s="163"/>
      <c r="E52" s="148"/>
      <c r="F52" s="149"/>
    </row>
    <row r="53" spans="1:6">
      <c r="A53" s="162"/>
      <c r="B53" s="150"/>
      <c r="C53" s="150"/>
      <c r="D53" s="163"/>
      <c r="E53" s="148"/>
      <c r="F53" s="149"/>
    </row>
    <row r="54" spans="1:6">
      <c r="A54" s="151" t="s">
        <v>37</v>
      </c>
      <c r="B54" s="152"/>
      <c r="C54" s="152"/>
      <c r="D54" s="152"/>
      <c r="E54" s="152"/>
      <c r="F54" s="153"/>
    </row>
    <row r="55" spans="1:6">
      <c r="A55" s="154" t="s">
        <v>34</v>
      </c>
      <c r="B55" s="157"/>
      <c r="C55" s="157"/>
      <c r="D55" s="158" t="s">
        <v>38</v>
      </c>
      <c r="E55" s="242"/>
      <c r="F55" s="161"/>
    </row>
    <row r="56" spans="1:6">
      <c r="A56" s="155"/>
      <c r="B56" s="139"/>
      <c r="C56" s="139"/>
      <c r="D56" s="159"/>
      <c r="E56" s="157"/>
      <c r="F56" s="161"/>
    </row>
    <row r="57" spans="1:6">
      <c r="A57" s="155"/>
      <c r="B57" s="139"/>
      <c r="C57" s="139"/>
      <c r="D57" s="159"/>
      <c r="E57" s="140"/>
      <c r="F57" s="141"/>
    </row>
    <row r="58" spans="1:6">
      <c r="A58" s="155"/>
      <c r="B58" s="139"/>
      <c r="C58" s="139"/>
      <c r="D58" s="159"/>
      <c r="E58" s="140"/>
      <c r="F58" s="141"/>
    </row>
    <row r="59" spans="1:6">
      <c r="A59" s="155"/>
      <c r="B59" s="139"/>
      <c r="C59" s="139"/>
      <c r="D59" s="159"/>
      <c r="E59" s="140"/>
      <c r="F59" s="141"/>
    </row>
    <row r="60" spans="1:6">
      <c r="A60" s="156"/>
      <c r="B60" s="124"/>
      <c r="C60" s="124"/>
      <c r="D60" s="160"/>
      <c r="E60" s="125"/>
      <c r="F60" s="126"/>
    </row>
    <row r="61" spans="1:6">
      <c r="A61" s="127" t="s">
        <v>40</v>
      </c>
      <c r="B61" s="128"/>
      <c r="C61" s="128"/>
      <c r="D61" s="128"/>
      <c r="E61" s="128"/>
      <c r="F61" s="129"/>
    </row>
    <row r="62" spans="1:6">
      <c r="A62" s="130" t="s">
        <v>41</v>
      </c>
      <c r="B62" s="131"/>
      <c r="C62" s="131"/>
      <c r="D62" s="132"/>
      <c r="E62" s="133">
        <f>SUM(E64:E66)+SUM(B64:B66)</f>
        <v>67400</v>
      </c>
      <c r="F62" s="134"/>
    </row>
    <row r="63" spans="1:6">
      <c r="A63" s="135" t="s">
        <v>34</v>
      </c>
      <c r="B63" s="33" t="s">
        <v>42</v>
      </c>
      <c r="C63" s="33" t="s">
        <v>43</v>
      </c>
      <c r="D63" s="137" t="s">
        <v>38</v>
      </c>
      <c r="E63" s="33" t="s">
        <v>44</v>
      </c>
      <c r="F63" s="34" t="s">
        <v>45</v>
      </c>
    </row>
    <row r="64" spans="1:6">
      <c r="A64" s="135"/>
      <c r="B64" s="35">
        <v>11400</v>
      </c>
      <c r="C64" s="36" t="s">
        <v>167</v>
      </c>
      <c r="D64" s="137"/>
      <c r="E64" s="37">
        <v>56000</v>
      </c>
      <c r="F64" s="38" t="s">
        <v>168</v>
      </c>
    </row>
    <row r="65" spans="1:6">
      <c r="A65" s="135"/>
      <c r="B65" s="39"/>
      <c r="C65" s="36"/>
      <c r="D65" s="137"/>
      <c r="E65" s="40"/>
      <c r="F65" s="41"/>
    </row>
    <row r="66" spans="1:6">
      <c r="A66" s="136"/>
      <c r="B66" s="42"/>
      <c r="C66" s="42"/>
      <c r="D66" s="138"/>
      <c r="E66" s="43"/>
      <c r="F66" s="44"/>
    </row>
    <row r="67" spans="1:6">
      <c r="A67" s="142" t="s">
        <v>46</v>
      </c>
      <c r="B67" s="143"/>
      <c r="C67" s="143"/>
      <c r="D67" s="143"/>
      <c r="E67" s="143"/>
      <c r="F67" s="144"/>
    </row>
    <row r="68" spans="1:6" ht="51" customHeight="1">
      <c r="A68" s="121"/>
      <c r="B68" s="122"/>
      <c r="C68" s="122"/>
      <c r="D68" s="122"/>
      <c r="E68" s="122"/>
      <c r="F68" s="123"/>
    </row>
    <row r="69" spans="1:6" ht="198.75" customHeight="1">
      <c r="A69" s="1"/>
    </row>
    <row r="70" spans="1:6">
      <c r="A70" s="1"/>
    </row>
    <row r="71" spans="1:6">
      <c r="A71" s="1"/>
    </row>
    <row r="72" spans="1:6">
      <c r="A72" s="1"/>
    </row>
    <row r="73" spans="1:6">
      <c r="A73" s="1"/>
    </row>
    <row r="74" spans="1:6">
      <c r="A74" s="1"/>
    </row>
    <row r="75" spans="1:6">
      <c r="A75" s="1"/>
    </row>
    <row r="76" spans="1:6">
      <c r="A76" s="1"/>
    </row>
    <row r="77" spans="1:6">
      <c r="A77" s="1"/>
    </row>
    <row r="78" spans="1:6">
      <c r="A78" s="1"/>
    </row>
    <row r="79" spans="1:6">
      <c r="A79" s="1"/>
    </row>
    <row r="80" spans="1:6">
      <c r="A80" s="1"/>
    </row>
    <row r="81" spans="1:1">
      <c r="A81" s="1"/>
    </row>
    <row r="82" spans="1:1">
      <c r="A82" s="1"/>
    </row>
    <row r="83" spans="1:1">
      <c r="A83" s="1"/>
    </row>
    <row r="84" spans="1:1">
      <c r="A84" s="1"/>
    </row>
    <row r="85" spans="1:1">
      <c r="A85" s="1"/>
    </row>
    <row r="86" spans="1:1">
      <c r="A86" s="1"/>
    </row>
    <row r="87" spans="1:1">
      <c r="A87" s="1"/>
    </row>
    <row r="88" spans="1:1">
      <c r="A88" s="1"/>
    </row>
    <row r="89" spans="1:1">
      <c r="A89" s="1"/>
    </row>
    <row r="90" spans="1:1">
      <c r="A90" s="1"/>
    </row>
    <row r="91" spans="1:1">
      <c r="A91" s="1"/>
    </row>
    <row r="92" spans="1:1">
      <c r="A92" s="1"/>
    </row>
    <row r="93" spans="1:1">
      <c r="A93" s="1"/>
    </row>
    <row r="94" spans="1:1">
      <c r="A94" s="1"/>
    </row>
    <row r="95" spans="1:1">
      <c r="A95" s="1"/>
    </row>
    <row r="96" spans="1:1">
      <c r="A96" s="1"/>
    </row>
    <row r="97" spans="1:1">
      <c r="A97" s="1"/>
    </row>
    <row r="98" spans="1:1">
      <c r="A98" s="1"/>
    </row>
    <row r="99" spans="1:1">
      <c r="A99" s="1"/>
    </row>
    <row r="100" spans="1:1">
      <c r="A100" s="1"/>
    </row>
    <row r="101" spans="1:1">
      <c r="A101" s="1"/>
    </row>
    <row r="102" spans="1:1">
      <c r="A102" s="1"/>
    </row>
    <row r="103" spans="1:1">
      <c r="A103" s="1"/>
    </row>
    <row r="104" spans="1:1">
      <c r="A104" s="1"/>
    </row>
    <row r="105" spans="1:1">
      <c r="A105" s="1"/>
    </row>
    <row r="106" spans="1:1">
      <c r="A106" s="1"/>
    </row>
    <row r="107" spans="1:1">
      <c r="A107" s="1"/>
    </row>
    <row r="108" spans="1:1">
      <c r="A108" s="1"/>
    </row>
    <row r="109" spans="1:1">
      <c r="A109" s="1"/>
    </row>
    <row r="110" spans="1:1">
      <c r="A110" s="1"/>
    </row>
    <row r="111" spans="1:1">
      <c r="A111" s="1"/>
    </row>
    <row r="112" spans="1:1">
      <c r="A112" s="1"/>
    </row>
    <row r="113" spans="1:1">
      <c r="A113" s="1"/>
    </row>
    <row r="114" spans="1:1">
      <c r="A114" s="1"/>
    </row>
    <row r="115" spans="1:1">
      <c r="A115" s="1"/>
    </row>
    <row r="116" spans="1:1">
      <c r="A116" s="1"/>
    </row>
    <row r="117" spans="1:1">
      <c r="A117" s="1"/>
    </row>
    <row r="118" spans="1:1">
      <c r="A118" s="1"/>
    </row>
    <row r="119" spans="1:1">
      <c r="A119" s="1"/>
    </row>
    <row r="120" spans="1:1">
      <c r="A120" s="1"/>
    </row>
    <row r="121" spans="1:1">
      <c r="A121" s="1"/>
    </row>
    <row r="122" spans="1:1">
      <c r="A122" s="1"/>
    </row>
    <row r="123" spans="1:1">
      <c r="A123" s="1"/>
    </row>
    <row r="124" spans="1:1">
      <c r="A124" s="1"/>
    </row>
    <row r="125" spans="1:1">
      <c r="A125" s="1"/>
    </row>
    <row r="126" spans="1:1">
      <c r="A126" s="1"/>
    </row>
    <row r="127" spans="1:1">
      <c r="A127" s="1"/>
    </row>
    <row r="128" spans="1:1">
      <c r="A128" s="1"/>
    </row>
    <row r="129" spans="1:1">
      <c r="A129" s="1"/>
    </row>
    <row r="130" spans="1:1">
      <c r="A130" s="1"/>
    </row>
    <row r="131" spans="1:1">
      <c r="A131" s="1"/>
    </row>
    <row r="132" spans="1:1">
      <c r="A132" s="1"/>
    </row>
    <row r="133" spans="1:1">
      <c r="A133" s="1"/>
    </row>
    <row r="134" spans="1:1">
      <c r="A134" s="1"/>
    </row>
    <row r="135" spans="1:1">
      <c r="A135" s="1"/>
    </row>
    <row r="136" spans="1:1">
      <c r="A136" s="1"/>
    </row>
    <row r="137" spans="1:1">
      <c r="A137" s="1"/>
    </row>
    <row r="138" spans="1:1">
      <c r="A138" s="1"/>
    </row>
    <row r="139" spans="1:1">
      <c r="A139" s="1"/>
    </row>
    <row r="140" spans="1:1">
      <c r="A140" s="1"/>
    </row>
    <row r="141" spans="1:1">
      <c r="A141" s="1"/>
    </row>
    <row r="142" spans="1:1">
      <c r="A142" s="1"/>
    </row>
    <row r="143" spans="1:1">
      <c r="A143" s="1"/>
    </row>
    <row r="144" spans="1:1">
      <c r="A144" s="1"/>
    </row>
    <row r="145" spans="1:1">
      <c r="A145" s="1"/>
    </row>
    <row r="146" spans="1:1">
      <c r="A146" s="1"/>
    </row>
    <row r="147" spans="1:1">
      <c r="A147" s="1"/>
    </row>
    <row r="148" spans="1:1">
      <c r="A148" s="1"/>
    </row>
    <row r="149" spans="1:1">
      <c r="A149" s="1"/>
    </row>
    <row r="150" spans="1:1">
      <c r="A150" s="1"/>
    </row>
    <row r="151" spans="1:1">
      <c r="A151" s="1"/>
    </row>
    <row r="152" spans="1:1">
      <c r="A152" s="1"/>
    </row>
    <row r="153" spans="1:1">
      <c r="A153" s="1"/>
    </row>
    <row r="154" spans="1:1">
      <c r="A154" s="1"/>
    </row>
    <row r="155" spans="1:1">
      <c r="A155" s="1"/>
    </row>
    <row r="156" spans="1:1">
      <c r="A156" s="1"/>
    </row>
    <row r="157" spans="1:1">
      <c r="A157" s="1"/>
    </row>
    <row r="158" spans="1:1">
      <c r="A158" s="1"/>
    </row>
    <row r="159" spans="1:1">
      <c r="A159" s="1"/>
    </row>
    <row r="160" spans="1:1">
      <c r="A160" s="1"/>
    </row>
    <row r="161" spans="1:1">
      <c r="A161" s="1"/>
    </row>
    <row r="162" spans="1:1">
      <c r="A162" s="1"/>
    </row>
    <row r="163" spans="1:1">
      <c r="A163" s="1"/>
    </row>
    <row r="164" spans="1:1">
      <c r="A164" s="1"/>
    </row>
    <row r="165" spans="1:1">
      <c r="A165" s="1"/>
    </row>
    <row r="166" spans="1:1">
      <c r="A166" s="1"/>
    </row>
    <row r="167" spans="1:1">
      <c r="A167" s="1"/>
    </row>
    <row r="168" spans="1:1">
      <c r="A168" s="1"/>
    </row>
    <row r="169" spans="1:1">
      <c r="A169" s="1"/>
    </row>
    <row r="170" spans="1:1">
      <c r="A170" s="1"/>
    </row>
    <row r="171" spans="1:1">
      <c r="A171" s="1"/>
    </row>
    <row r="172" spans="1:1">
      <c r="A172" s="1"/>
    </row>
    <row r="173" spans="1:1">
      <c r="A173" s="1"/>
    </row>
    <row r="174" spans="1:1">
      <c r="A174" s="1"/>
    </row>
    <row r="175" spans="1:1">
      <c r="A175" s="1"/>
    </row>
    <row r="176" spans="1:1">
      <c r="A176" s="1"/>
    </row>
    <row r="177" spans="1:1">
      <c r="A177" s="1"/>
    </row>
    <row r="178" spans="1:1">
      <c r="A178" s="1"/>
    </row>
    <row r="179" spans="1:1">
      <c r="A179" s="1"/>
    </row>
    <row r="180" spans="1:1">
      <c r="A180" s="1"/>
    </row>
    <row r="181" spans="1:1">
      <c r="A181" s="1"/>
    </row>
    <row r="182" spans="1:1">
      <c r="A182" s="1"/>
    </row>
    <row r="183" spans="1:1">
      <c r="A183" s="1"/>
    </row>
    <row r="184" spans="1:1">
      <c r="A184" s="1"/>
    </row>
  </sheetData>
  <mergeCells count="97">
    <mergeCell ref="A10:A13"/>
    <mergeCell ref="D10:D13"/>
    <mergeCell ref="A1:F1"/>
    <mergeCell ref="B2:C2"/>
    <mergeCell ref="E2:F2"/>
    <mergeCell ref="A3:C3"/>
    <mergeCell ref="B4:C4"/>
    <mergeCell ref="D4:D5"/>
    <mergeCell ref="E4:E5"/>
    <mergeCell ref="F4:F5"/>
    <mergeCell ref="B5:C5"/>
    <mergeCell ref="B6:C6"/>
    <mergeCell ref="D6:E8"/>
    <mergeCell ref="F6:F8"/>
    <mergeCell ref="B8:C8"/>
    <mergeCell ref="A9:F9"/>
    <mergeCell ref="A14:F14"/>
    <mergeCell ref="E15:F15"/>
    <mergeCell ref="A16:A22"/>
    <mergeCell ref="E16:F16"/>
    <mergeCell ref="E17:F17"/>
    <mergeCell ref="E18:F18"/>
    <mergeCell ref="E19:F19"/>
    <mergeCell ref="E20:F20"/>
    <mergeCell ref="E21:F21"/>
    <mergeCell ref="E22:F22"/>
    <mergeCell ref="A23:A35"/>
    <mergeCell ref="E23:F23"/>
    <mergeCell ref="E24:F24"/>
    <mergeCell ref="E25:F25"/>
    <mergeCell ref="E26:F26"/>
    <mergeCell ref="E27:F27"/>
    <mergeCell ref="E28:F28"/>
    <mergeCell ref="E29:F29"/>
    <mergeCell ref="E30:F30"/>
    <mergeCell ref="E31:F31"/>
    <mergeCell ref="E32:F32"/>
    <mergeCell ref="E33:F33"/>
    <mergeCell ref="E34:F34"/>
    <mergeCell ref="E35:F35"/>
    <mergeCell ref="A36:F36"/>
    <mergeCell ref="A38:B38"/>
    <mergeCell ref="C38:D38"/>
    <mergeCell ref="A39:B39"/>
    <mergeCell ref="C39:D39"/>
    <mergeCell ref="A37:D37"/>
    <mergeCell ref="E37:F37"/>
    <mergeCell ref="A40:B40"/>
    <mergeCell ref="C40:D40"/>
    <mergeCell ref="A41:B41"/>
    <mergeCell ref="C41:D41"/>
    <mergeCell ref="A42:F42"/>
    <mergeCell ref="A43:A53"/>
    <mergeCell ref="B43:C43"/>
    <mergeCell ref="D43:D53"/>
    <mergeCell ref="E43:F43"/>
    <mergeCell ref="B44:C44"/>
    <mergeCell ref="E44:F44"/>
    <mergeCell ref="B45:C45"/>
    <mergeCell ref="E45:F45"/>
    <mergeCell ref="B46:C46"/>
    <mergeCell ref="B47:C47"/>
    <mergeCell ref="E47:F47"/>
    <mergeCell ref="B48:C48"/>
    <mergeCell ref="E48:F48"/>
    <mergeCell ref="B49:C49"/>
    <mergeCell ref="E49:F49"/>
    <mergeCell ref="B50:C50"/>
    <mergeCell ref="E50:F50"/>
    <mergeCell ref="B51:C51"/>
    <mergeCell ref="E51:F51"/>
    <mergeCell ref="B59:C59"/>
    <mergeCell ref="E59:F59"/>
    <mergeCell ref="B52:C52"/>
    <mergeCell ref="E52:F52"/>
    <mergeCell ref="B53:C53"/>
    <mergeCell ref="E53:F53"/>
    <mergeCell ref="A54:F54"/>
    <mergeCell ref="A55:A60"/>
    <mergeCell ref="B55:C55"/>
    <mergeCell ref="D55:D60"/>
    <mergeCell ref="E55:F55"/>
    <mergeCell ref="B56:C56"/>
    <mergeCell ref="E56:F56"/>
    <mergeCell ref="B57:C57"/>
    <mergeCell ref="E57:F57"/>
    <mergeCell ref="B58:C58"/>
    <mergeCell ref="E58:F58"/>
    <mergeCell ref="A67:F67"/>
    <mergeCell ref="A68:F68"/>
    <mergeCell ref="B60:C60"/>
    <mergeCell ref="E60:F60"/>
    <mergeCell ref="A61:F61"/>
    <mergeCell ref="A62:D62"/>
    <mergeCell ref="E62:F62"/>
    <mergeCell ref="A63:A66"/>
    <mergeCell ref="D63:D66"/>
  </mergeCells>
  <phoneticPr fontId="5" type="noConversion"/>
  <pageMargins left="0.70866141732283472" right="0.70866141732283472" top="0.74803149606299213" bottom="0.74803149606299213" header="0.31496062992125984" footer="0.31496062992125984"/>
  <pageSetup paperSize="9" scale="5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29</vt:i4>
      </vt:variant>
      <vt:variant>
        <vt:lpstr>이름이 지정된 범위</vt:lpstr>
      </vt:variant>
      <vt:variant>
        <vt:i4>29</vt:i4>
      </vt:variant>
    </vt:vector>
  </HeadingPairs>
  <TitlesOfParts>
    <vt:vector size="58" baseType="lpstr">
      <vt:lpstr>9.1</vt:lpstr>
      <vt:lpstr>9.2</vt:lpstr>
      <vt:lpstr>9.3</vt:lpstr>
      <vt:lpstr>9.4</vt:lpstr>
      <vt:lpstr>9.5</vt:lpstr>
      <vt:lpstr>9.6</vt:lpstr>
      <vt:lpstr>9.7</vt:lpstr>
      <vt:lpstr>9.8</vt:lpstr>
      <vt:lpstr>9.9</vt:lpstr>
      <vt:lpstr>9.10</vt:lpstr>
      <vt:lpstr>9.11</vt:lpstr>
      <vt:lpstr>9.12</vt:lpstr>
      <vt:lpstr>9.13</vt:lpstr>
      <vt:lpstr>9.14</vt:lpstr>
      <vt:lpstr>9.16</vt:lpstr>
      <vt:lpstr>9.17</vt:lpstr>
      <vt:lpstr>9.18</vt:lpstr>
      <vt:lpstr>9.19</vt:lpstr>
      <vt:lpstr>9.20</vt:lpstr>
      <vt:lpstr>9.21</vt:lpstr>
      <vt:lpstr>9.22</vt:lpstr>
      <vt:lpstr>9.23</vt:lpstr>
      <vt:lpstr>9.24</vt:lpstr>
      <vt:lpstr>9.25</vt:lpstr>
      <vt:lpstr>9.26</vt:lpstr>
      <vt:lpstr>9.27</vt:lpstr>
      <vt:lpstr>9.28</vt:lpstr>
      <vt:lpstr>9.29</vt:lpstr>
      <vt:lpstr>9.30</vt:lpstr>
      <vt:lpstr>'9.1'!Print_Area</vt:lpstr>
      <vt:lpstr>'9.10'!Print_Area</vt:lpstr>
      <vt:lpstr>'9.11'!Print_Area</vt:lpstr>
      <vt:lpstr>'9.12'!Print_Area</vt:lpstr>
      <vt:lpstr>'9.13'!Print_Area</vt:lpstr>
      <vt:lpstr>'9.14'!Print_Area</vt:lpstr>
      <vt:lpstr>'9.16'!Print_Area</vt:lpstr>
      <vt:lpstr>'9.17'!Print_Area</vt:lpstr>
      <vt:lpstr>'9.18'!Print_Area</vt:lpstr>
      <vt:lpstr>'9.19'!Print_Area</vt:lpstr>
      <vt:lpstr>'9.2'!Print_Area</vt:lpstr>
      <vt:lpstr>'9.20'!Print_Area</vt:lpstr>
      <vt:lpstr>'9.21'!Print_Area</vt:lpstr>
      <vt:lpstr>'9.22'!Print_Area</vt:lpstr>
      <vt:lpstr>'9.23'!Print_Area</vt:lpstr>
      <vt:lpstr>'9.24'!Print_Area</vt:lpstr>
      <vt:lpstr>'9.25'!Print_Area</vt:lpstr>
      <vt:lpstr>'9.26'!Print_Area</vt:lpstr>
      <vt:lpstr>'9.27'!Print_Area</vt:lpstr>
      <vt:lpstr>'9.28'!Print_Area</vt:lpstr>
      <vt:lpstr>'9.29'!Print_Area</vt:lpstr>
      <vt:lpstr>'9.3'!Print_Area</vt:lpstr>
      <vt:lpstr>'9.30'!Print_Area</vt:lpstr>
      <vt:lpstr>'9.4'!Print_Area</vt:lpstr>
      <vt:lpstr>'9.5'!Print_Area</vt:lpstr>
      <vt:lpstr>'9.6'!Print_Area</vt:lpstr>
      <vt:lpstr>'9.7'!Print_Area</vt:lpstr>
      <vt:lpstr>'9.8'!Print_Area</vt:lpstr>
      <vt:lpstr>'9.9'!Print_Area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Splus04</dc:creator>
  <cp:lastModifiedBy>Splus04</cp:lastModifiedBy>
  <dcterms:created xsi:type="dcterms:W3CDTF">2016-08-05T05:47:20Z</dcterms:created>
  <dcterms:modified xsi:type="dcterms:W3CDTF">2016-10-19T10:07:49Z</dcterms:modified>
</cp:coreProperties>
</file>