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4795" windowHeight="11895" tabRatio="676" firstSheet="7" activeTab="30"/>
  </bookViews>
  <sheets>
    <sheet name="08.01" sheetId="1" r:id="rId1"/>
    <sheet name="08.02" sheetId="2" r:id="rId2"/>
    <sheet name="08.03" sheetId="4" r:id="rId3"/>
    <sheet name="08.04" sheetId="5" r:id="rId4"/>
    <sheet name="08.05" sheetId="6" r:id="rId5"/>
    <sheet name="08.06" sheetId="7" r:id="rId6"/>
    <sheet name="08.07" sheetId="8" r:id="rId7"/>
    <sheet name="08.08" sheetId="9" r:id="rId8"/>
    <sheet name="08.09" sheetId="10" r:id="rId9"/>
    <sheet name="08.10" sheetId="11" r:id="rId10"/>
    <sheet name="08.11" sheetId="13" r:id="rId11"/>
    <sheet name="8.12" sheetId="14" r:id="rId12"/>
    <sheet name="8.13" sheetId="15" r:id="rId13"/>
    <sheet name="8.14" sheetId="16" r:id="rId14"/>
    <sheet name="8.15" sheetId="17" r:id="rId15"/>
    <sheet name="8.16" sheetId="18" r:id="rId16"/>
    <sheet name="8.17" sheetId="19" r:id="rId17"/>
    <sheet name="8.18" sheetId="20" r:id="rId18"/>
    <sheet name="8.19" sheetId="21" r:id="rId19"/>
    <sheet name="8.20" sheetId="22" r:id="rId20"/>
    <sheet name="8.21" sheetId="23" r:id="rId21"/>
    <sheet name="8.22" sheetId="24" r:id="rId22"/>
    <sheet name="8.23 " sheetId="25" r:id="rId23"/>
    <sheet name="8.24" sheetId="26" r:id="rId24"/>
    <sheet name="8.25" sheetId="27" r:id="rId25"/>
    <sheet name="8.26" sheetId="28" r:id="rId26"/>
    <sheet name="8.27" sheetId="29" r:id="rId27"/>
    <sheet name="8.28" sheetId="30" r:id="rId28"/>
    <sheet name="8.29" sheetId="31" r:id="rId29"/>
    <sheet name="8.30" sheetId="32" r:id="rId30"/>
    <sheet name="8.31" sheetId="33" r:id="rId31"/>
  </sheets>
  <calcPr calcId="125725"/>
</workbook>
</file>

<file path=xl/calcChain.xml><?xml version="1.0" encoding="utf-8"?>
<calcChain xmlns="http://schemas.openxmlformats.org/spreadsheetml/2006/main">
  <c r="B7" i="32"/>
  <c r="B7" i="33" s="1"/>
  <c r="B5"/>
  <c r="E54" i="32" l="1"/>
  <c r="E53" i="31" l="1"/>
  <c r="B7"/>
  <c r="E54"/>
  <c r="B7" i="30"/>
  <c r="E54"/>
  <c r="B7" i="29"/>
  <c r="E54"/>
  <c r="B7" i="28"/>
  <c r="B5"/>
  <c r="E54"/>
  <c r="B5" i="27"/>
  <c r="B7"/>
  <c r="B7" i="26"/>
  <c r="E54" i="27"/>
  <c r="E54" i="26"/>
  <c r="B7" i="25"/>
  <c r="E54" l="1"/>
  <c r="B7" i="24"/>
  <c r="B7" i="23"/>
  <c r="B7" i="22"/>
  <c r="E54" i="24"/>
  <c r="E54" i="23"/>
  <c r="B5" i="22"/>
  <c r="E54"/>
  <c r="B5" i="21"/>
  <c r="B7" i="20" l="1"/>
  <c r="B7" i="21" s="1"/>
  <c r="E53"/>
  <c r="E52" i="20"/>
  <c r="B7" i="19"/>
  <c r="B5"/>
  <c r="B6"/>
  <c r="E52"/>
  <c r="B7" i="18"/>
  <c r="E52"/>
  <c r="B7" i="17"/>
  <c r="E52"/>
  <c r="B5"/>
  <c r="B7" i="16"/>
  <c r="B7" i="15"/>
  <c r="B5" i="16"/>
  <c r="E52"/>
  <c r="E51" i="15"/>
  <c r="B5" i="14"/>
  <c r="B7"/>
  <c r="B9" s="1"/>
  <c r="E51"/>
  <c r="B9" i="11"/>
  <c r="B9" i="10"/>
  <c r="B9" i="9"/>
  <c r="B9" i="8"/>
  <c r="B9" i="7"/>
  <c r="B9" i="6"/>
  <c r="B9" i="5"/>
  <c r="B9" i="4"/>
  <c r="B9" i="2"/>
  <c r="B9" i="1"/>
  <c r="B7" i="13" l="1"/>
  <c r="B9" s="1"/>
  <c r="E51"/>
  <c r="B7" i="11"/>
  <c r="B7" i="10"/>
  <c r="B7" i="9"/>
  <c r="E51" i="11"/>
  <c r="B5" i="10"/>
  <c r="E51"/>
  <c r="E51" i="9"/>
  <c r="B5"/>
  <c r="B5" i="8"/>
  <c r="B7"/>
  <c r="E51"/>
  <c r="E55" i="7"/>
  <c r="B57"/>
  <c r="B7"/>
  <c r="B5"/>
  <c r="B7" i="6"/>
  <c r="B7" i="5"/>
  <c r="B7" i="4"/>
  <c r="E51" i="6"/>
  <c r="E51" i="5"/>
  <c r="E51" i="4"/>
  <c r="B5"/>
  <c r="B5" i="2"/>
  <c r="B7"/>
</calcChain>
</file>

<file path=xl/sharedStrings.xml><?xml version="1.0" encoding="utf-8"?>
<sst xmlns="http://schemas.openxmlformats.org/spreadsheetml/2006/main" count="3298" uniqueCount="904">
  <si>
    <t>꼴라 메르까토 신사점 데일리리포트</t>
  </si>
  <si>
    <t>작성일자</t>
  </si>
  <si>
    <t>대표</t>
  </si>
  <si>
    <t xml:space="preserve">  일일매출내역</t>
  </si>
  <si>
    <t>주요판매분석</t>
  </si>
  <si>
    <t>판매율</t>
  </si>
  <si>
    <t>런치</t>
  </si>
  <si>
    <t>Salad</t>
  </si>
  <si>
    <t>Main</t>
  </si>
  <si>
    <t>디너</t>
  </si>
  <si>
    <t>Appetizer</t>
  </si>
  <si>
    <t>Set(Lunch)</t>
  </si>
  <si>
    <t>총매출</t>
  </si>
  <si>
    <t>Pizza</t>
  </si>
  <si>
    <t>Set(Dinner)</t>
  </si>
  <si>
    <t>누적매출</t>
  </si>
  <si>
    <t>Pasta</t>
  </si>
  <si>
    <t>Wine &amp; Beverage</t>
  </si>
  <si>
    <t>목표매출</t>
  </si>
  <si>
    <t>Risotto</t>
  </si>
  <si>
    <t>목표매출 달성도</t>
  </si>
  <si>
    <t xml:space="preserve">  금주의 추천메뉴 및 Daily (Best &amp; Worst) </t>
  </si>
  <si>
    <t>금주 추천메뉴</t>
  </si>
  <si>
    <t xml:space="preserve"> 추천메뉴</t>
  </si>
  <si>
    <t>판매량(누적)</t>
  </si>
  <si>
    <t>분류</t>
  </si>
  <si>
    <t>데일리 판매수량</t>
  </si>
  <si>
    <t>Daily Best</t>
  </si>
  <si>
    <t>Daily Worst</t>
  </si>
  <si>
    <t>* 예약 상황</t>
  </si>
  <si>
    <t xml:space="preserve">시간 </t>
  </si>
  <si>
    <t>예약명</t>
  </si>
  <si>
    <t>인원</t>
  </si>
  <si>
    <t>비고</t>
  </si>
  <si>
    <t>오전</t>
  </si>
  <si>
    <t xml:space="preserve">오후 </t>
  </si>
  <si>
    <t>* 보고  및 특이사항</t>
  </si>
  <si>
    <t>Kitchen</t>
  </si>
  <si>
    <t>* D/O</t>
  </si>
  <si>
    <t>Hall</t>
  </si>
  <si>
    <t>* Salad</t>
  </si>
  <si>
    <t>* Pizza</t>
  </si>
  <si>
    <t>* 2F</t>
  </si>
  <si>
    <t>* 3F</t>
  </si>
  <si>
    <t xml:space="preserve">  기물파손율 </t>
  </si>
  <si>
    <t xml:space="preserve">  전도금 사용내역 </t>
  </si>
  <si>
    <t>총금액</t>
  </si>
  <si>
    <t xml:space="preserve">금액 </t>
  </si>
  <si>
    <t>사용내역</t>
  </si>
  <si>
    <t>금액</t>
  </si>
  <si>
    <t xml:space="preserve">사용내역 </t>
  </si>
  <si>
    <t>홍승찬 사원, 김영훈 사원(점심반차)</t>
    <phoneticPr fontId="2" type="noConversion"/>
  </si>
  <si>
    <t>김나윤 대리(점심반차), 신성민 사원</t>
    <phoneticPr fontId="2" type="noConversion"/>
  </si>
  <si>
    <t>이승규 주임, 정동수 주임</t>
    <phoneticPr fontId="2" type="noConversion"/>
  </si>
  <si>
    <t>김태헌 사원</t>
    <phoneticPr fontId="2" type="noConversion"/>
  </si>
  <si>
    <t>* 4F</t>
    <phoneticPr fontId="2" type="noConversion"/>
  </si>
  <si>
    <t>* 1F</t>
    <phoneticPr fontId="2" type="noConversion"/>
  </si>
  <si>
    <t>* Pasta /</t>
    <phoneticPr fontId="2" type="noConversion"/>
  </si>
  <si>
    <t>Main</t>
    <phoneticPr fontId="2" type="noConversion"/>
  </si>
  <si>
    <t>정신분석연구소</t>
    <phoneticPr fontId="2" type="noConversion"/>
  </si>
  <si>
    <t>L/T</t>
    <phoneticPr fontId="2" type="noConversion"/>
  </si>
  <si>
    <t>Amoje</t>
    <phoneticPr fontId="2" type="noConversion"/>
  </si>
  <si>
    <t>D/T</t>
    <phoneticPr fontId="2" type="noConversion"/>
  </si>
  <si>
    <t>1. 감자 파슬리 soup과 토마토 브루스케타</t>
    <phoneticPr fontId="2" type="noConversion"/>
  </si>
  <si>
    <t>2. Fried 관자 샐러드</t>
    <phoneticPr fontId="2" type="noConversion"/>
  </si>
  <si>
    <t>3. 포모도로 리코타 파스타</t>
    <phoneticPr fontId="2" type="noConversion"/>
  </si>
  <si>
    <t>4. 한우 함박스테이크와 포르치니 소스</t>
    <phoneticPr fontId="2" type="noConversion"/>
  </si>
  <si>
    <t>5. 복숭아 케익 디져트</t>
    <phoneticPr fontId="2" type="noConversion"/>
  </si>
  <si>
    <t>2. 가리비 그라틴</t>
    <phoneticPr fontId="2" type="noConversion"/>
  </si>
  <si>
    <t>1. 오색토마토 카프레제</t>
    <phoneticPr fontId="2" type="noConversion"/>
  </si>
  <si>
    <t>3. 그릴 판체타</t>
    <phoneticPr fontId="2" type="noConversion"/>
  </si>
  <si>
    <t>4. 마켓 샐러드</t>
    <phoneticPr fontId="2" type="noConversion"/>
  </si>
  <si>
    <t>5. 감베리 파스타</t>
    <phoneticPr fontId="2" type="noConversion"/>
  </si>
  <si>
    <t>6. 등심 or 연어</t>
    <phoneticPr fontId="2" type="noConversion"/>
  </si>
  <si>
    <t>7. 치즈케익</t>
    <phoneticPr fontId="2" type="noConversion"/>
  </si>
  <si>
    <t>7월 주방 발주업체 세금계산서 정산 중입니다.</t>
    <phoneticPr fontId="2" type="noConversion"/>
  </si>
  <si>
    <t>김태헌 사원 파스타 메뉴 교육 중입니다.</t>
    <phoneticPr fontId="2" type="noConversion"/>
  </si>
  <si>
    <t>신성민 사원 에피타이져(훈제연어) 메뉴 교육 실시 하였습니다.</t>
    <phoneticPr fontId="2" type="noConversion"/>
  </si>
  <si>
    <t xml:space="preserve">     D/T</t>
    <phoneticPr fontId="2" type="noConversion"/>
  </si>
  <si>
    <t xml:space="preserve">     L/T</t>
    <phoneticPr fontId="2" type="noConversion"/>
  </si>
  <si>
    <t>테이스팅 메뉴에 단품 메뉴 포함 시켜 서비스 중입니다.</t>
    <phoneticPr fontId="2" type="noConversion"/>
  </si>
  <si>
    <t>김두현사원,김두현사원</t>
    <phoneticPr fontId="2" type="noConversion"/>
  </si>
  <si>
    <t>이민혜주임,정봄이계장</t>
    <phoneticPr fontId="2" type="noConversion"/>
  </si>
  <si>
    <t>김해진사원</t>
    <phoneticPr fontId="2" type="noConversion"/>
  </si>
  <si>
    <t>황주식주임,김해진사원,정봄이계장</t>
    <phoneticPr fontId="2" type="noConversion"/>
  </si>
  <si>
    <t>선설희 님</t>
    <phoneticPr fontId="2" type="noConversion"/>
  </si>
  <si>
    <t>정신분석 연구소 코스에 제공된 함박스테이크가 반응이 매우 좋았으며, 일행분이 생일 이셔서 복숭아 케익을 준비해드렸고, 따뜻한 상태로 제공되었을때 원장님의</t>
    <phoneticPr fontId="2" type="noConversion"/>
  </si>
  <si>
    <t>만족도가 높았습니다. 또한 선설희님은 오늘 식사 후 목요일 점심  L/T 코스로 예약 주시고 가셨습니다. 오픈 초기에 자주 오셨던 분으로 얼굴을 기억하고 있어</t>
    <phoneticPr fontId="2" type="noConversion"/>
  </si>
  <si>
    <t>응대하는 것에 만족도가 있었고, 목요일 예약 후 재방문에 기회가 되도록 직원교육 및 서비스 할 예정입니다.</t>
    <phoneticPr fontId="2" type="noConversion"/>
  </si>
  <si>
    <t>디너에 아모제는 아모제그룹대표님 비즈니스 모임으로 식사하신 코스 만족도가 높았으며, 독점하고 있는 와인에 큰 관심 보이셨고, 다음번  예약때에는독점와인 이용 하실</t>
    <phoneticPr fontId="2" type="noConversion"/>
  </si>
  <si>
    <t xml:space="preserve">것 같습니다. 오늘은 대체적으로 워킹의 방문이 높았으며, 런치 : 3팀 디너 : 4팀 있었습니다. </t>
    <phoneticPr fontId="2" type="noConversion"/>
  </si>
  <si>
    <t>크로스 타임을 이용 정계장 주도하에 전 직원 제조음료 테스트 하였습니다, 맛비교를 통해 수정과 보완할 사항 체크 하였으며 개인별 음료제조숙지도는 모두 높았습니다.</t>
    <phoneticPr fontId="2" type="noConversion"/>
  </si>
  <si>
    <t>그릴드 판체타</t>
    <phoneticPr fontId="2" type="noConversion"/>
  </si>
  <si>
    <t>1(10)</t>
    <phoneticPr fontId="2" type="noConversion"/>
  </si>
  <si>
    <t>버섯샐러드</t>
    <phoneticPr fontId="2" type="noConversion"/>
  </si>
  <si>
    <t>2(14)</t>
    <phoneticPr fontId="2" type="noConversion"/>
  </si>
  <si>
    <t>봉골레파스타</t>
    <phoneticPr fontId="2" type="noConversion"/>
  </si>
  <si>
    <t>1(37)</t>
    <phoneticPr fontId="2" type="noConversion"/>
  </si>
  <si>
    <t>등심스테이크</t>
    <phoneticPr fontId="2" type="noConversion"/>
  </si>
  <si>
    <t>0(15)</t>
    <phoneticPr fontId="2" type="noConversion"/>
  </si>
  <si>
    <t>시저샐러드</t>
    <phoneticPr fontId="2" type="noConversion"/>
  </si>
  <si>
    <t>리코타치즈피자</t>
    <phoneticPr fontId="2" type="noConversion"/>
  </si>
  <si>
    <t>홍승찬 사원, 신성민 사원</t>
    <phoneticPr fontId="2" type="noConversion"/>
  </si>
  <si>
    <t>김영훈 사원</t>
    <phoneticPr fontId="2" type="noConversion"/>
  </si>
  <si>
    <t>김나윤 대리, 김태헌 사원</t>
    <phoneticPr fontId="2" type="noConversion"/>
  </si>
  <si>
    <t>박민정 님</t>
    <phoneticPr fontId="2" type="noConversion"/>
  </si>
  <si>
    <t>김병진 이사님</t>
    <phoneticPr fontId="2" type="noConversion"/>
  </si>
  <si>
    <t>김두현사원, 김해진사원</t>
    <phoneticPr fontId="2" type="noConversion"/>
  </si>
  <si>
    <t>정봄이 계장, 정봄이 계장</t>
    <phoneticPr fontId="2" type="noConversion"/>
  </si>
  <si>
    <t>이민혜주임, 이민혜주임</t>
    <phoneticPr fontId="2" type="noConversion"/>
  </si>
  <si>
    <t>황주식주임, 황주식주임</t>
    <phoneticPr fontId="2" type="noConversion"/>
  </si>
  <si>
    <t>- 런치의 경우 김병진 이사님 10인 4층에서 미팅 후 1층에서 식사를 이용하셨습니다.에피타이저 쉐어와 함께 각으로 파스타를 이용하셨습니다. 외 2인의 워킹손님이 오셔</t>
    <phoneticPr fontId="2" type="noConversion"/>
  </si>
  <si>
    <t>W</t>
    <phoneticPr fontId="2" type="noConversion"/>
  </si>
  <si>
    <t>사장님</t>
    <phoneticPr fontId="2" type="noConversion"/>
  </si>
  <si>
    <t>서 우오바와 디아볼라, 알리오올리오를 이용 후 커피와 아이스크림까지이용하셨습니다.</t>
    <phoneticPr fontId="2" type="noConversion"/>
  </si>
  <si>
    <t>김영훈 사원 피자 도우 교육 실시 하였습니다.</t>
    <phoneticPr fontId="2" type="noConversion"/>
  </si>
  <si>
    <t>천연발효종 피자 도우를 이용한 피자 메뉴 연구 중입니다.</t>
    <phoneticPr fontId="2" type="noConversion"/>
  </si>
  <si>
    <t>7월 식자재 재고 조사 후 보고 마쳤습니다.</t>
    <phoneticPr fontId="2" type="noConversion"/>
  </si>
  <si>
    <t>0(10)</t>
    <phoneticPr fontId="2" type="noConversion"/>
  </si>
  <si>
    <t>0(14)</t>
    <phoneticPr fontId="2" type="noConversion"/>
  </si>
  <si>
    <t>3(40)</t>
    <phoneticPr fontId="2" type="noConversion"/>
  </si>
  <si>
    <t>1(16)</t>
    <phoneticPr fontId="2" type="noConversion"/>
  </si>
  <si>
    <t>마르게리따</t>
    <phoneticPr fontId="2" type="noConversion"/>
  </si>
  <si>
    <t>홍합스튜</t>
    <phoneticPr fontId="2" type="noConversion"/>
  </si>
  <si>
    <t>연어그라브락스</t>
    <phoneticPr fontId="2" type="noConversion"/>
  </si>
  <si>
    <t>치킨구이</t>
    <phoneticPr fontId="2" type="noConversion"/>
  </si>
  <si>
    <t>W</t>
    <phoneticPr fontId="2" type="noConversion"/>
  </si>
  <si>
    <t>- 디너가 시작하면서 4인 20대 여성분들의 워킹이 있었으며, 9시 넘어 부부가 오셔서 화이트 와인에 식사를 하셨습니다. 자주오시는 와인손님께서 오셔서 화이트 와인과</t>
    <phoneticPr fontId="2" type="noConversion"/>
  </si>
  <si>
    <t>마르게리따를 이용하셨습니다.</t>
    <phoneticPr fontId="2" type="noConversion"/>
  </si>
  <si>
    <t>김나윤 대리</t>
    <phoneticPr fontId="2" type="noConversion"/>
  </si>
  <si>
    <t>홍승찬 사원</t>
    <phoneticPr fontId="2" type="noConversion"/>
  </si>
  <si>
    <t>이승규 주임 신성민 사원</t>
    <phoneticPr fontId="2" type="noConversion"/>
  </si>
  <si>
    <t>정동수 주임 김태헌 사원 (오후반차)</t>
    <phoneticPr fontId="2" type="noConversion"/>
  </si>
  <si>
    <t>날씨가 더워 식재료 관리  냉장고 미장 관리 교육하엿습니다.</t>
    <phoneticPr fontId="2" type="noConversion"/>
  </si>
  <si>
    <t>지하1층 대청소 및 접시 정리 남자 라커룸 신발장 설치 하였습니다.</t>
    <phoneticPr fontId="2" type="noConversion"/>
  </si>
  <si>
    <t>황주식주임, 김두현사원</t>
    <phoneticPr fontId="2" type="noConversion"/>
  </si>
  <si>
    <t>정봄이 계장, 김해진사원</t>
    <phoneticPr fontId="2" type="noConversion"/>
  </si>
  <si>
    <t>정봄이계장</t>
    <phoneticPr fontId="2" type="noConversion"/>
  </si>
  <si>
    <t>김해진사원, 이민혜주임</t>
    <phoneticPr fontId="2" type="noConversion"/>
  </si>
  <si>
    <t>종량제봉투</t>
    <phoneticPr fontId="2" type="noConversion"/>
  </si>
  <si>
    <t>박대준님</t>
    <phoneticPr fontId="2" type="noConversion"/>
  </si>
  <si>
    <t>며, 몇 일전 오셨던 VVIP 조은혜님 일행분이 다른일행분 3분과 함께 워킹으로 오셔서 런치 Aset와 단품을 함께 병행하여 식사하셨습니다. 두번째 방문 하신 오늘도 식사에</t>
    <phoneticPr fontId="2" type="noConversion"/>
  </si>
  <si>
    <t xml:space="preserve">대한 만족도가 매우 높아 꼭 한 번 더 오겠다는 말을 하셨었습니다. </t>
    <phoneticPr fontId="2" type="noConversion"/>
  </si>
  <si>
    <t>-런치영업시 예약 6인 외 11시 반부터 2인-4인의 워킹이 많았습니다. 그 중 자주 찾아 오시는 국민연금공단 남성 4분이 오셔서 약 16만원 어치의 식사와 음료를 이용하셨으</t>
    <phoneticPr fontId="2" type="noConversion"/>
  </si>
  <si>
    <t>1(11)</t>
    <phoneticPr fontId="2" type="noConversion"/>
  </si>
  <si>
    <t>1(15)</t>
    <phoneticPr fontId="2" type="noConversion"/>
  </si>
  <si>
    <t>0(40)</t>
    <phoneticPr fontId="2" type="noConversion"/>
  </si>
  <si>
    <t>3(19)</t>
    <phoneticPr fontId="2" type="noConversion"/>
  </si>
  <si>
    <t>꽃게로제파스타</t>
    <phoneticPr fontId="2" type="noConversion"/>
  </si>
  <si>
    <t>구재명님</t>
    <phoneticPr fontId="2" type="noConversion"/>
  </si>
  <si>
    <t>12;00</t>
    <phoneticPr fontId="2" type="noConversion"/>
  </si>
  <si>
    <t>우오바</t>
    <phoneticPr fontId="2" type="noConversion"/>
  </si>
  <si>
    <t>봉골레</t>
    <phoneticPr fontId="2" type="noConversion"/>
  </si>
  <si>
    <t>연어그라브락스</t>
    <phoneticPr fontId="2" type="noConversion"/>
  </si>
  <si>
    <t>- 디너영업시 박대준부대표님 5인 단품식사가 시에나에서 이루어졌으며, 이태리 스파클링 하나와 가져오신 레드와인 2병과 함께 이용하셨습니다. 와인과 어울리는 작은</t>
    <phoneticPr fontId="2" type="noConversion"/>
  </si>
  <si>
    <t>치즈플레터를 서비스로 준비해 드렸으며, 같이 오신분들의 음식이 너무 맛있다며 좋아하셨습니다.</t>
    <phoneticPr fontId="2" type="noConversion"/>
  </si>
  <si>
    <t>- 외 워킹으로는 소개팅으로 2인, 가족식사 3인, 레드, 화이트 글라스 와인을 이용하신 20대 여성 2분이 마지막으로 이용하셨었습니다.</t>
    <phoneticPr fontId="2" type="noConversion"/>
  </si>
  <si>
    <t>정동수 주임, 김영훈 사원</t>
    <phoneticPr fontId="2" type="noConversion"/>
  </si>
  <si>
    <t>황우연 님</t>
    <phoneticPr fontId="2" type="noConversion"/>
  </si>
  <si>
    <t>브라운 학부모 모임</t>
    <phoneticPr fontId="2" type="noConversion"/>
  </si>
  <si>
    <t>7월 세금계산서 정산 마쳤습니다.</t>
    <phoneticPr fontId="2" type="noConversion"/>
  </si>
  <si>
    <t>김태헌 사원 파스타 메뉴 교육 실시 하였습니다.</t>
    <phoneticPr fontId="2" type="noConversion"/>
  </si>
  <si>
    <t>신성민 사원 샐러드 메뉴 교육 및 시연 실시 하였습니다.</t>
    <phoneticPr fontId="2" type="noConversion"/>
  </si>
  <si>
    <t>이승규 주임</t>
    <phoneticPr fontId="2" type="noConversion"/>
  </si>
  <si>
    <t>1(11)</t>
    <phoneticPr fontId="2" type="noConversion"/>
  </si>
  <si>
    <t>이민혜주임</t>
    <phoneticPr fontId="2" type="noConversion"/>
  </si>
  <si>
    <t>정봄이계장</t>
    <phoneticPr fontId="2" type="noConversion"/>
  </si>
  <si>
    <t>김해진사원,황주식주임</t>
    <phoneticPr fontId="2" type="noConversion"/>
  </si>
  <si>
    <t>김두현사원,김해진사원</t>
    <phoneticPr fontId="2" type="noConversion"/>
  </si>
  <si>
    <t>2층3층 선반 청소 하였습니다.</t>
    <phoneticPr fontId="2" type="noConversion"/>
  </si>
  <si>
    <t xml:space="preserve">직원 원두추출및 커피제조 테스트 하였으며, 개개인의 스킬 향상을 위해 직원별 집중 교육 시키려고 합니다. </t>
    <phoneticPr fontId="2" type="noConversion"/>
  </si>
  <si>
    <t>디너 영업시 브라운대학교 어머니 모임은 단품식사와 커피,차 이용하셨고,  근래에 자주 오시는 케미칼솔루션 사장님 가족식사자리 있었습니다.</t>
    <phoneticPr fontId="2" type="noConversion"/>
  </si>
  <si>
    <t>천연 발효종,우리밀 피자 도우 연구 중입니다.</t>
    <phoneticPr fontId="2" type="noConversion"/>
  </si>
  <si>
    <t>꽃게 로제파스타</t>
    <phoneticPr fontId="2" type="noConversion"/>
  </si>
  <si>
    <t>L/A</t>
    <phoneticPr fontId="2" type="noConversion"/>
  </si>
  <si>
    <t>피자 디아볼라</t>
    <phoneticPr fontId="2" type="noConversion"/>
  </si>
  <si>
    <t>가리비 그라틴</t>
    <phoneticPr fontId="2" type="noConversion"/>
  </si>
  <si>
    <t>김태헌 사원 Hot파트 에피타이져 메뉴 교육및 시연 실시 하였습니다.</t>
    <phoneticPr fontId="2" type="noConversion"/>
  </si>
  <si>
    <t>신성민 사원 디져트 메뉴 교육 실시 하였습니다.</t>
    <phoneticPr fontId="2" type="noConversion"/>
  </si>
  <si>
    <t>디너 서비스에 정글스테이크 판매량이 높았습니다.</t>
    <phoneticPr fontId="2" type="noConversion"/>
  </si>
  <si>
    <t>전지호 님</t>
    <phoneticPr fontId="2" type="noConversion"/>
  </si>
  <si>
    <t>김형일 님</t>
    <phoneticPr fontId="2" type="noConversion"/>
  </si>
  <si>
    <t>이석우 사장님 (APGC 모임)</t>
    <phoneticPr fontId="2" type="noConversion"/>
  </si>
  <si>
    <t>황주식주임,김두현사원</t>
    <phoneticPr fontId="2" type="noConversion"/>
  </si>
  <si>
    <t>김해진사원,황주식주임</t>
    <phoneticPr fontId="2" type="noConversion"/>
  </si>
  <si>
    <t>우유2개</t>
    <phoneticPr fontId="2" type="noConversion"/>
  </si>
  <si>
    <t>오전 영업시 전층 대청소 실시하였습니다.</t>
    <phoneticPr fontId="2" type="noConversion"/>
  </si>
  <si>
    <t>정글스테이크의 높은 판매로 매출에 도움되었으며, 앞에 세워둔 입간판을 보시고 드시러 오신 분들이 있어, 적극적인 푸쉬에 좋은 효과가 나타나고 있습니다.</t>
    <phoneticPr fontId="2" type="noConversion"/>
  </si>
  <si>
    <t>런치영업이 오후 2시부터 워킹손님으로활성화 되었으며, 관광오신 일본고객이 많았습니다. 그중에는 장근석팬 뿐 아니라 잡지 또는 SNS를 통해 알고 오신 손님도 계셨습니다.</t>
    <phoneticPr fontId="2" type="noConversion"/>
  </si>
  <si>
    <t>디너타임또한 워킹손님의 방문이 높았으며, 1층 만석으로 2회전 하였습니다.</t>
    <phoneticPr fontId="2" type="noConversion"/>
  </si>
  <si>
    <t>자주오시는 이석우 사장님께서는 친목모임으로 단품식사와 와인 즐기셨고 좋아하시는 M샤도네이 와인 이용하셨습니다.</t>
    <phoneticPr fontId="2" type="noConversion"/>
  </si>
  <si>
    <t>정글스테이크</t>
    <phoneticPr fontId="2" type="noConversion"/>
  </si>
  <si>
    <t>날치알 크림파스타</t>
    <phoneticPr fontId="2" type="noConversion"/>
  </si>
  <si>
    <t>비프 카르파치오</t>
    <phoneticPr fontId="2" type="noConversion"/>
  </si>
  <si>
    <t>김나윤 대리, 김영훈 사원</t>
    <phoneticPr fontId="2" type="noConversion"/>
  </si>
  <si>
    <t>김현정 님</t>
    <phoneticPr fontId="2" type="noConversion"/>
  </si>
  <si>
    <t>6+2</t>
    <phoneticPr fontId="2" type="noConversion"/>
  </si>
  <si>
    <t>이동주 님</t>
    <phoneticPr fontId="2" type="noConversion"/>
  </si>
  <si>
    <t>이재민 님</t>
    <phoneticPr fontId="2" type="noConversion"/>
  </si>
  <si>
    <t>김무일 님</t>
    <phoneticPr fontId="2" type="noConversion"/>
  </si>
  <si>
    <t>신성민 사원 샐러드 메뉴(마켓샐러드, 훈제연어) 교육 및 시연 실시 하였습니다.</t>
    <phoneticPr fontId="2" type="noConversion"/>
  </si>
  <si>
    <t>W</t>
    <phoneticPr fontId="2" type="noConversion"/>
  </si>
  <si>
    <t>2+1</t>
    <phoneticPr fontId="2" type="noConversion"/>
  </si>
  <si>
    <t>가족(20대2인, 어머니, 할머니)</t>
    <phoneticPr fontId="2" type="noConversion"/>
  </si>
  <si>
    <t>30대초반 부부 + 아이</t>
    <phoneticPr fontId="2" type="noConversion"/>
  </si>
  <si>
    <t>30대 초반 여성 2인</t>
    <phoneticPr fontId="2" type="noConversion"/>
  </si>
  <si>
    <t>30대 후반 남,녀</t>
    <phoneticPr fontId="2" type="noConversion"/>
  </si>
  <si>
    <t>김두현사원, 이민혜주임</t>
    <phoneticPr fontId="2" type="noConversion"/>
  </si>
  <si>
    <t>이민혜주임, 황주식주임</t>
    <phoneticPr fontId="2" type="noConversion"/>
  </si>
  <si>
    <t>- 런칭 영업시 김현정님은 친구생일 때문에 모인 모임이였습니다. 단품을 이용하셨으며, 주로 파스타와 피자를 드셨고 가져오신 케이크와 커피까지 이용하셨습니다.</t>
    <phoneticPr fontId="2" type="noConversion"/>
  </si>
  <si>
    <t>12시 반이 넘어 5-6팀의 워킹 손님이 있었습니다. 가족식사부터 친구들, 소개팅까지 다양하게 이용하셨으며, 주로 에피타이저나 샐러드 하나에 파스타를 이용하셨습니다.</t>
    <phoneticPr fontId="2" type="noConversion"/>
  </si>
  <si>
    <t>천연 발효종(막걸리, 건포도, 무화과) ,우리밀피자 도우 연구중 입니다.</t>
    <phoneticPr fontId="2" type="noConversion"/>
  </si>
  <si>
    <t>W</t>
    <phoneticPr fontId="2" type="noConversion"/>
  </si>
  <si>
    <t>30대 초반 남,녀</t>
    <phoneticPr fontId="2" type="noConversion"/>
  </si>
  <si>
    <t>20대 후반 여성 와인 손님</t>
    <phoneticPr fontId="2" type="noConversion"/>
  </si>
  <si>
    <t>바톤갤러리</t>
    <phoneticPr fontId="2" type="noConversion"/>
  </si>
  <si>
    <t>- 디너영업시 2인예약은 소개팅이 주를 이었고 바톤갤러리의 경우 노블레스 잡지 대표님과의 비즈니스 자리였습니다. 3층 안쪽 조용한 좌석으로 안내하였으며, 치즈와</t>
    <phoneticPr fontId="2" type="noConversion"/>
  </si>
  <si>
    <t xml:space="preserve">피자를 와인과 함께 곁들어 드셨습니다. </t>
    <phoneticPr fontId="2" type="noConversion"/>
  </si>
  <si>
    <t>- 워킹으로 오신 손님의 대부분은 일본손님의 방문이 많았으며, 장근석 생일기념 사진회로 인하여 주말동안 외국손님의 방문이 많을것으로 예상됩니다.</t>
    <phoneticPr fontId="2" type="noConversion"/>
  </si>
  <si>
    <t>주방 기물 및 재료구입</t>
    <phoneticPr fontId="2" type="noConversion"/>
  </si>
  <si>
    <t>판체타 알리올리오</t>
    <phoneticPr fontId="2" type="noConversion"/>
  </si>
  <si>
    <t>꽃게 로제 파스타</t>
    <phoneticPr fontId="2" type="noConversion"/>
  </si>
  <si>
    <t>비프 까르파치오</t>
    <phoneticPr fontId="2" type="noConversion"/>
  </si>
  <si>
    <t>홍합</t>
    <phoneticPr fontId="2" type="noConversion"/>
  </si>
  <si>
    <t>4(19)</t>
    <phoneticPr fontId="2" type="noConversion"/>
  </si>
  <si>
    <t>3(43)</t>
    <phoneticPr fontId="2" type="noConversion"/>
  </si>
  <si>
    <t>0(11)</t>
    <phoneticPr fontId="2" type="noConversion"/>
  </si>
  <si>
    <t>김해진사원, 김해진사원</t>
    <phoneticPr fontId="2" type="noConversion"/>
  </si>
  <si>
    <t>이민혜주임, 이민혜주임</t>
    <phoneticPr fontId="2" type="noConversion"/>
  </si>
  <si>
    <t>황주식주임, 김두현사원</t>
    <phoneticPr fontId="2" type="noConversion"/>
  </si>
  <si>
    <t>주차일요일식대</t>
    <phoneticPr fontId="2" type="noConversion"/>
  </si>
  <si>
    <t>일요일직원점심식대</t>
    <phoneticPr fontId="2" type="noConversion"/>
  </si>
  <si>
    <t>야채구입</t>
    <phoneticPr fontId="2" type="noConversion"/>
  </si>
  <si>
    <t>수박구입</t>
    <phoneticPr fontId="2" type="noConversion"/>
  </si>
  <si>
    <t>일본손님</t>
    <phoneticPr fontId="2" type="noConversion"/>
  </si>
  <si>
    <t>홍승찬 사원, 신성민 사원</t>
    <phoneticPr fontId="2" type="noConversion"/>
  </si>
  <si>
    <t>김나윤 대리(점심반차), 김영훈 사원</t>
    <phoneticPr fontId="2" type="noConversion"/>
  </si>
  <si>
    <t>이승규 주임(저녁반차), 정동수 주임</t>
    <phoneticPr fontId="2" type="noConversion"/>
  </si>
  <si>
    <t>신성민 사원 샐러드메뉴(버섯샐러드) 교육 및 시연 실시 하였습니다.</t>
    <phoneticPr fontId="2" type="noConversion"/>
  </si>
  <si>
    <t>김태헌 사원 파스타 메뉴(감베리) 교육 및 시연 실시 하였습니다.</t>
    <phoneticPr fontId="2" type="noConversion"/>
  </si>
  <si>
    <t>박혜진 님</t>
    <phoneticPr fontId="2" type="noConversion"/>
  </si>
  <si>
    <t>김은미 님</t>
    <phoneticPr fontId="2" type="noConversion"/>
  </si>
  <si>
    <t>모현경 님</t>
    <phoneticPr fontId="2" type="noConversion"/>
  </si>
  <si>
    <t>튀김기 청소 및 재정비 실시 하였습니다.</t>
    <phoneticPr fontId="2" type="noConversion"/>
  </si>
  <si>
    <t>김태헌 사원(저녁반차)</t>
    <phoneticPr fontId="2" type="noConversion"/>
  </si>
  <si>
    <t xml:space="preserve">음료 또는 와인까지 이용하면서 매출에 도움이 많이 되었습니다. 6인 손님의 경우 식사와 함께 호주 M샤도네이와 이태리 와인 코르테제 총 2병을 이용하셨었습니다. </t>
    <phoneticPr fontId="2" type="noConversion"/>
  </si>
  <si>
    <t>- 런치에 박헤진님은 4인 어머님모임으로 이루어졌으며, 3층에서 식사 후 커피까지 이용하셨습니다. 외 워킹으로 오신 일본손님의 방문이 많았습니다. 6-3인까지 식사와</t>
    <phoneticPr fontId="2" type="noConversion"/>
  </si>
  <si>
    <t xml:space="preserve">-디너에는 김은미님 2인이 오셔서 코스요리 주문하셔 쉐어하셨으며, 식사와 분위기에 대한 만족도가 좋았습니다. 자주 오시는 모현경님은 딸 생일파티겸 가족 식사를 </t>
    <phoneticPr fontId="2" type="noConversion"/>
  </si>
  <si>
    <t>이용하셨습니다. 개인식사를 하시며 가져오신 화이트와인과 레드와인을 이용하셨습니다. 외 워킹 손님 3팀의 방문이 있었으며, 일본손님의 경우 1팀 외 2팀은 30대 초반</t>
    <phoneticPr fontId="2" type="noConversion"/>
  </si>
  <si>
    <t>여성 2분이 오셔서 샐러드 피자 파스타를 이용하셨고, 2인 남녀가 오셔서 동일한 분류로 식사하셨습니다. 일요일 저녁이라 8시 넘어 손님의 방문이 저조하였습니다.</t>
    <phoneticPr fontId="2" type="noConversion"/>
  </si>
  <si>
    <t>3(46)</t>
    <phoneticPr fontId="2" type="noConversion"/>
  </si>
  <si>
    <t>2(21)</t>
    <phoneticPr fontId="2" type="noConversion"/>
  </si>
  <si>
    <t>3(22)</t>
    <phoneticPr fontId="2" type="noConversion"/>
  </si>
  <si>
    <t>라디치오피자</t>
    <phoneticPr fontId="2" type="noConversion"/>
  </si>
  <si>
    <t>봉골레파스타</t>
    <phoneticPr fontId="2" type="noConversion"/>
  </si>
  <si>
    <t>판체타</t>
    <phoneticPr fontId="2" type="noConversion"/>
  </si>
  <si>
    <t>연어그라브락스</t>
    <phoneticPr fontId="2" type="noConversion"/>
  </si>
  <si>
    <t>30대 초반 여성 2인</t>
    <phoneticPr fontId="2" type="noConversion"/>
  </si>
  <si>
    <t>30대 후반 남,녀 커플</t>
    <phoneticPr fontId="2" type="noConversion"/>
  </si>
  <si>
    <t>외국인 남,녀 2인</t>
    <phoneticPr fontId="2" type="noConversion"/>
  </si>
  <si>
    <t>모자 2인</t>
    <phoneticPr fontId="2" type="noConversion"/>
  </si>
  <si>
    <t>황주식주임</t>
    <phoneticPr fontId="2" type="noConversion"/>
  </si>
  <si>
    <t>- 런치영업시 워킹으로 오신 2팀이 있었습니다. 외국인 2인의 경우 런치 A set 2개와 수박주스를 이용하셨으며, 모자 2인의 경우 각 파스타를 이용하셨습니다.</t>
    <phoneticPr fontId="2" type="noConversion"/>
  </si>
  <si>
    <t>김나윤 대리, 김영훈 사원</t>
    <phoneticPr fontId="2" type="noConversion"/>
  </si>
  <si>
    <t>신성민 사원</t>
    <phoneticPr fontId="2" type="noConversion"/>
  </si>
  <si>
    <t>홍승찬 사원</t>
    <phoneticPr fontId="2" type="noConversion"/>
  </si>
  <si>
    <t>이승규 주임, 정동수 주임</t>
    <phoneticPr fontId="2" type="noConversion"/>
  </si>
  <si>
    <t>김태헌 사원(저녁반차)</t>
    <phoneticPr fontId="2" type="noConversion"/>
  </si>
  <si>
    <t>신성민 사원 디져트 메뉴 교육 실시 하였습니다.</t>
    <phoneticPr fontId="2" type="noConversion"/>
  </si>
  <si>
    <t>천연 발효종(막걸리, 건포도, 무화과)을 이용한 피자 도우 연구 중입니다.</t>
    <phoneticPr fontId="2" type="noConversion"/>
  </si>
  <si>
    <t>30대 후반-40대 후반 와인손님</t>
    <phoneticPr fontId="2" type="noConversion"/>
  </si>
  <si>
    <t>20대 후반 여성2인</t>
    <phoneticPr fontId="2" type="noConversion"/>
  </si>
  <si>
    <t>40대 후반 부부 2인</t>
    <phoneticPr fontId="2" type="noConversion"/>
  </si>
  <si>
    <t>20대 중반 남,녀 와인손님</t>
    <phoneticPr fontId="2" type="noConversion"/>
  </si>
  <si>
    <t>김해진사원, 김두현 사원</t>
    <phoneticPr fontId="2" type="noConversion"/>
  </si>
  <si>
    <t>- 저녁의 경우 7시 넘어 식사손님 2팀과 와인손님 2팀의 방문이 있었습니다. 와인손님의 경우 젊은 남,녀 2인이와서 치즈플레터와 레드와인을 이용하였으며, 9시 넘어 오신</t>
    <phoneticPr fontId="2" type="noConversion"/>
  </si>
  <si>
    <t>4인의 경우 연령층이 높았습니다. 이 손님의 경우 동일하게 치즈플레터, 티라미슈와 함께 시원한 샴페인을 주문하여 이용하셨습니다.</t>
    <phoneticPr fontId="2" type="noConversion"/>
  </si>
  <si>
    <t>- 오후에는 1층 냉장고 청소 및 정리를 실시하였으며, 직원들 와인교육에 대한 테스트와 이에 모자란 부분 재교육을 실시하였습니다.</t>
    <phoneticPr fontId="2" type="noConversion"/>
  </si>
  <si>
    <t>4(47)</t>
    <phoneticPr fontId="2" type="noConversion"/>
  </si>
  <si>
    <t>꽃게 로제파스타</t>
    <phoneticPr fontId="2" type="noConversion"/>
  </si>
  <si>
    <t>L/A</t>
    <phoneticPr fontId="2" type="noConversion"/>
  </si>
  <si>
    <t>그릴드 판체타</t>
    <phoneticPr fontId="2" type="noConversion"/>
  </si>
  <si>
    <t>비프 까르파치오</t>
    <phoneticPr fontId="2" type="noConversion"/>
  </si>
  <si>
    <t>Cold 파트 모든 냉장고 얼음 제거 및 청소 실시 하였습니다.</t>
    <phoneticPr fontId="2" type="noConversion"/>
  </si>
  <si>
    <t>정동수 주임, 신성민 사원</t>
    <phoneticPr fontId="2" type="noConversion"/>
  </si>
  <si>
    <t>이승규 주임, 김태헌 사원</t>
    <phoneticPr fontId="2" type="noConversion"/>
  </si>
  <si>
    <t>김영훈 사원</t>
    <phoneticPr fontId="2" type="noConversion"/>
  </si>
  <si>
    <t>김나윤 대리, 홍승찬 사원</t>
    <phoneticPr fontId="2" type="noConversion"/>
  </si>
  <si>
    <t>김무신 님</t>
    <phoneticPr fontId="2" type="noConversion"/>
  </si>
  <si>
    <t>지우회</t>
    <phoneticPr fontId="2" type="noConversion"/>
  </si>
  <si>
    <t>L/T</t>
    <phoneticPr fontId="2" type="noConversion"/>
  </si>
  <si>
    <t>대표님</t>
    <phoneticPr fontId="2" type="noConversion"/>
  </si>
  <si>
    <t>5+1</t>
    <phoneticPr fontId="2" type="noConversion"/>
  </si>
  <si>
    <t>D/T</t>
    <phoneticPr fontId="2" type="noConversion"/>
  </si>
  <si>
    <t>김태헌 사원 파스타 메뉴(마레) 교육 및 시연 실시 하였습니다.</t>
    <phoneticPr fontId="2" type="noConversion"/>
  </si>
  <si>
    <t>5.홈메이드 디져트(복숭아케익과 바닐라아이스크림)</t>
    <phoneticPr fontId="2" type="noConversion"/>
  </si>
  <si>
    <t>2.연어, 관자 크로스터니</t>
    <phoneticPr fontId="2" type="noConversion"/>
  </si>
  <si>
    <t>3.낙지, 전복 Skewered</t>
  </si>
  <si>
    <t>3.여주 샐러드</t>
    <phoneticPr fontId="2" type="noConversion"/>
  </si>
  <si>
    <t>4.새우,가지 냉파스타, 봉골레</t>
    <phoneticPr fontId="2" type="noConversion"/>
  </si>
  <si>
    <t>1.Vegetables ceviche</t>
    <phoneticPr fontId="2" type="noConversion"/>
  </si>
  <si>
    <t>4.여주 샐러드</t>
    <phoneticPr fontId="2" type="noConversion"/>
  </si>
  <si>
    <t>5.새우,가지 냉파스타, 봉골레</t>
    <phoneticPr fontId="2" type="noConversion"/>
  </si>
  <si>
    <t>6. 등심or연어 와 알감자, pearl양파, 시금치</t>
    <phoneticPr fontId="2" type="noConversion"/>
  </si>
  <si>
    <t>2.연어, 관자 크로스터니</t>
    <phoneticPr fontId="2" type="noConversion"/>
  </si>
  <si>
    <t>7. 복숭아 판나코타</t>
    <phoneticPr fontId="2" type="noConversion"/>
  </si>
  <si>
    <t>W</t>
    <phoneticPr fontId="2" type="noConversion"/>
  </si>
  <si>
    <t>w</t>
    <phoneticPr fontId="2" type="noConversion"/>
  </si>
  <si>
    <t>김경하님</t>
    <phoneticPr fontId="2" type="noConversion"/>
  </si>
  <si>
    <t>김두현사원, 김해진사원</t>
    <phoneticPr fontId="2" type="noConversion"/>
  </si>
  <si>
    <t>정봄이계장</t>
    <phoneticPr fontId="2" type="noConversion"/>
  </si>
  <si>
    <t>황주식주임, 이민혜주임</t>
    <phoneticPr fontId="2" type="noConversion"/>
  </si>
  <si>
    <t>이민혜주임, 황주식주임</t>
    <phoneticPr fontId="2" type="noConversion"/>
  </si>
  <si>
    <t>- 런치 영업시 김무신님의 경우 자주오시는 비즈니스 손님이십니다. 오늘의 경우 국민연금 일행과 함께 런치 A set를 이용하였습니다. 워킹으로 오신 4인의 경우</t>
    <phoneticPr fontId="2" type="noConversion"/>
  </si>
  <si>
    <t>중국인, 한국인 2인씩하여 오셔서 식사를 이용하셨습니다. 다른 4인의 경우 3시쯤 오셔서 학부모와 자제가 함께와 식사를 이용하셨습니다.</t>
    <phoneticPr fontId="2" type="noConversion"/>
  </si>
  <si>
    <t>- 디너영업시 김경하님은 소개팅의 자리였고 워킹으로 오신 4인의 경우 정봄이계장의 5년째 찾아오시는 일본손님이셨습니다. 에피타이져부터 메인식사까지 이용하셨으며</t>
    <phoneticPr fontId="2" type="noConversion"/>
  </si>
  <si>
    <t>음료와 와인까지 더불어 이용하여 매출에 도움이 되었습니다.</t>
    <phoneticPr fontId="2" type="noConversion"/>
  </si>
  <si>
    <t>꽃</t>
    <phoneticPr fontId="2" type="noConversion"/>
  </si>
  <si>
    <t>0(22)</t>
    <phoneticPr fontId="2" type="noConversion"/>
  </si>
  <si>
    <t>1(48)</t>
    <phoneticPr fontId="2" type="noConversion"/>
  </si>
  <si>
    <t>0(21)</t>
    <phoneticPr fontId="2" type="noConversion"/>
  </si>
  <si>
    <t>L/T</t>
    <phoneticPr fontId="2" type="noConversion"/>
  </si>
  <si>
    <t>해산물토마토파스타</t>
    <phoneticPr fontId="2" type="noConversion"/>
  </si>
  <si>
    <t>그릴드판체타</t>
    <phoneticPr fontId="2" type="noConversion"/>
  </si>
  <si>
    <t>등심스테이크</t>
    <phoneticPr fontId="2" type="noConversion"/>
  </si>
  <si>
    <t>김나윤 대리, 신성민 사원</t>
    <phoneticPr fontId="2" type="noConversion"/>
  </si>
  <si>
    <t>천연 발효종(막걸리, 건포도, 무화과) 을 이용한 피자 도우 연구 중 입니다.</t>
    <phoneticPr fontId="2" type="noConversion"/>
  </si>
  <si>
    <t>김태헌 사원 Hot 에피타이져 메뉴(우오바) 교육 및 시연 실시 하였습니다.</t>
    <phoneticPr fontId="2" type="noConversion"/>
  </si>
  <si>
    <t>주방 후드 대청소 실시 하였습니다.</t>
    <phoneticPr fontId="2" type="noConversion"/>
  </si>
  <si>
    <t>신성민 사원 디져트 메뉴 교육 및 시연 실시 하였습니다.</t>
    <phoneticPr fontId="2" type="noConversion"/>
  </si>
  <si>
    <t>김해진사원</t>
    <phoneticPr fontId="2" type="noConversion"/>
  </si>
  <si>
    <t>정봄이계장,김두현사원</t>
    <phoneticPr fontId="2" type="noConversion"/>
  </si>
  <si>
    <t>이민혜주임,정봄이계장</t>
    <phoneticPr fontId="2" type="noConversion"/>
  </si>
  <si>
    <t>홀 직원들의 각자 개성 및 색을 살린 멘트와 스토리텔링을 연구 중 입니다. 서로의 장점을 살려 공유함과 동시에 독특한 자기멘트를 가짐으로써</t>
    <phoneticPr fontId="2" type="noConversion"/>
  </si>
  <si>
    <t>정봄이계장 주도하에 김해진 사원 식사 및 와인멘트교육 실시하였으며,</t>
    <phoneticPr fontId="2" type="noConversion"/>
  </si>
  <si>
    <t>손님께 조금 더 다양한 서비스색을 보여드리고자 합니다.</t>
    <phoneticPr fontId="2" type="noConversion"/>
  </si>
  <si>
    <t>꽃게배송</t>
    <phoneticPr fontId="2" type="noConversion"/>
  </si>
  <si>
    <t>L/A</t>
    <phoneticPr fontId="2" type="noConversion"/>
  </si>
  <si>
    <t>마켓 샐러드</t>
    <phoneticPr fontId="2" type="noConversion"/>
  </si>
  <si>
    <t>날치알 크림파스타</t>
    <phoneticPr fontId="2" type="noConversion"/>
  </si>
  <si>
    <t>정글스테이크</t>
    <phoneticPr fontId="2" type="noConversion"/>
  </si>
  <si>
    <t>천연 발효종(막걸리, 건포도, 무화과) 을 이용한 피자 도우 연구 중 입니다.</t>
    <phoneticPr fontId="2" type="noConversion"/>
  </si>
  <si>
    <t>이승규 주임</t>
    <phoneticPr fontId="2" type="noConversion"/>
  </si>
  <si>
    <t>김나윤 대리, 정동수 주임</t>
    <phoneticPr fontId="2" type="noConversion"/>
  </si>
  <si>
    <t>정.분연구소</t>
    <phoneticPr fontId="2" type="noConversion"/>
  </si>
  <si>
    <t>내일은 런치에 지유진님 8분 단품예약과 정신분석연구소 L/T 9인 예약 있습니다.</t>
    <phoneticPr fontId="2" type="noConversion"/>
  </si>
  <si>
    <t>정봄이계장 주도하에 김해진사원 디켄팅실전 시물레이션 진행하였습니다.</t>
    <phoneticPr fontId="2" type="noConversion"/>
  </si>
  <si>
    <t>정봄이계장</t>
    <phoneticPr fontId="2" type="noConversion"/>
  </si>
  <si>
    <t>김두현사원</t>
    <phoneticPr fontId="2" type="noConversion"/>
  </si>
  <si>
    <t>정봄이계장,김해진사원</t>
    <phoneticPr fontId="2" type="noConversion"/>
  </si>
  <si>
    <t>김해진사원,김두현사원</t>
    <phoneticPr fontId="2" type="noConversion"/>
  </si>
  <si>
    <t>런치에 지유진님은 교회지인분들 모임으로 단품식사 이용하셨습니다, 같이오신 손님모두가 처음오신 분들로 매장명함과 함께 전 층 설명 및 모임등 안내하였습니다.</t>
    <phoneticPr fontId="2" type="noConversion"/>
  </si>
  <si>
    <t>정신분석연구소는 식사하실때에 따뜻한Soup을 선호하셔서 주방과 소통하여 매 식사에 soup을 제공하고있으며, 새로운식자재와 색다른 식사를 구성하여드리는 점에</t>
    <phoneticPr fontId="2" type="noConversion"/>
  </si>
  <si>
    <t>만족도가 아주 좋습니다.</t>
    <phoneticPr fontId="2" type="noConversion"/>
  </si>
  <si>
    <t>8시 이후 오시는 와인손님들이 가볍게 즐길수 있는 플레이트 개발중에 있습니다.</t>
    <phoneticPr fontId="2" type="noConversion"/>
  </si>
  <si>
    <t>황주식주임(여름휴가)</t>
    <phoneticPr fontId="2" type="noConversion"/>
  </si>
  <si>
    <t>이민혜주임,황주식주임(여름휴가)</t>
    <phoneticPr fontId="2" type="noConversion"/>
  </si>
  <si>
    <t>지유진님</t>
    <phoneticPr fontId="2" type="noConversion"/>
  </si>
  <si>
    <t>김현주 님</t>
    <phoneticPr fontId="2" type="noConversion"/>
  </si>
  <si>
    <t>L/T</t>
    <phoneticPr fontId="2" type="noConversion"/>
  </si>
  <si>
    <t>Diabloa Roll 피자 자체 시연 및 교육 실시 하였습니다.</t>
    <phoneticPr fontId="2" type="noConversion"/>
  </si>
  <si>
    <t>김태헌 사원 토마토 소스 교육을 실시 하였습니다.</t>
    <phoneticPr fontId="2" type="noConversion"/>
  </si>
  <si>
    <t xml:space="preserve">김영훈 사원 창고 가공품 유통기한 확인&amp;정리 하였습니다. </t>
    <phoneticPr fontId="2" type="noConversion"/>
  </si>
  <si>
    <t>씨저 샐러드</t>
    <phoneticPr fontId="2" type="noConversion"/>
  </si>
  <si>
    <t>가리비 그라틴</t>
    <phoneticPr fontId="2" type="noConversion"/>
  </si>
  <si>
    <t>비프 까르파치오</t>
    <phoneticPr fontId="2" type="noConversion"/>
  </si>
  <si>
    <t>정봄이계장, 황주식주임(여름휴가)</t>
    <phoneticPr fontId="2" type="noConversion"/>
  </si>
  <si>
    <t>이민혜주임</t>
    <phoneticPr fontId="2" type="noConversion"/>
  </si>
  <si>
    <t>김해진사원, 김두현사원</t>
    <phoneticPr fontId="2" type="noConversion"/>
  </si>
  <si>
    <t>- 런치에 오신 3인의 경우 한 분만 이용하신 분이였고 나머지 2분은 처음 방문해주신 손님이셨습니다. 40대 초중반의 손님이셨으며, 런치Aset를 세분이서 이용하시고</t>
    <phoneticPr fontId="2" type="noConversion"/>
  </si>
  <si>
    <t>커피와 함께 치즈케이크를 주문하여 이용하셨습니다. 3층 공간에 대한 관심이 많으셨고 식사에 대한 만족도도 높았습니다.</t>
    <phoneticPr fontId="2" type="noConversion"/>
  </si>
  <si>
    <t>김영훈 사원</t>
    <phoneticPr fontId="2" type="noConversion"/>
  </si>
  <si>
    <t>김나윤 대리(점심반차), 신성민 사원</t>
    <phoneticPr fontId="2" type="noConversion"/>
  </si>
  <si>
    <t>홍승찬 사원</t>
    <phoneticPr fontId="2" type="noConversion"/>
  </si>
  <si>
    <t>이승규 주임, 정동수 주임</t>
    <phoneticPr fontId="2" type="noConversion"/>
  </si>
  <si>
    <t>김태헌 사원</t>
    <phoneticPr fontId="2" type="noConversion"/>
  </si>
  <si>
    <t>천연 발효종 도우를 이용한 피자 메뉴 연구 중 입니다.</t>
    <phoneticPr fontId="2" type="noConversion"/>
  </si>
  <si>
    <t>주차장, 분리수거장 청소 실시 하였습니다.</t>
    <phoneticPr fontId="2" type="noConversion"/>
  </si>
  <si>
    <t>신성민 사원 디져트 메뉴 교육 실시 하였습니다.</t>
    <phoneticPr fontId="2" type="noConversion"/>
  </si>
  <si>
    <t>- 오후에는 뜨거운 날씨 및 연휴의 시작으로 손님의 방문이 저조 하였습니다. 이에 1층 테라스와 정문 쪽 바닥 물 청소 및 지저분한곳을 함께 청소하였습니다.</t>
    <phoneticPr fontId="2" type="noConversion"/>
  </si>
  <si>
    <t>외 1층 냉장고 및 치즈쇼케이스, 선반등의 먼지를 제거하였습니다.</t>
    <phoneticPr fontId="2" type="noConversion"/>
  </si>
  <si>
    <t>롤휴지</t>
    <phoneticPr fontId="2" type="noConversion"/>
  </si>
  <si>
    <t>3+2</t>
    <phoneticPr fontId="2" type="noConversion"/>
  </si>
  <si>
    <t>W</t>
    <phoneticPr fontId="2" type="noConversion"/>
  </si>
  <si>
    <t>20대 후반 여성 2인</t>
    <phoneticPr fontId="2" type="noConversion"/>
  </si>
  <si>
    <t>- 디너영업시 당일로 예약주신 4인 가족방문이 있었으며, 와인과 함께 에피타이저부터 메인까지 골고루 이용하셨습니다. 외 2인 여성 두 분 방문하여 커피과 파스타를 이용</t>
    <phoneticPr fontId="2" type="noConversion"/>
  </si>
  <si>
    <t>하였습니다. 이 외에  이승규주임 가족이 방문하여 3층 룸에서 식사를 이용였습니다.</t>
    <phoneticPr fontId="2" type="noConversion"/>
  </si>
  <si>
    <t>L/A</t>
    <phoneticPr fontId="2" type="noConversion"/>
  </si>
  <si>
    <t>꽃게로제파스타</t>
    <phoneticPr fontId="2" type="noConversion"/>
  </si>
  <si>
    <t>꼬제</t>
    <phoneticPr fontId="2" type="noConversion"/>
  </si>
  <si>
    <t>가리비그라틴</t>
    <phoneticPr fontId="2" type="noConversion"/>
  </si>
  <si>
    <t>이승규주임가족</t>
    <phoneticPr fontId="2" type="noConversion"/>
  </si>
  <si>
    <t>김나윤 대리, 홍승찬 사원</t>
    <phoneticPr fontId="2" type="noConversion"/>
  </si>
  <si>
    <t>이승규 주임, 정동수 주임(점심반차)</t>
    <phoneticPr fontId="2" type="noConversion"/>
  </si>
  <si>
    <t>박정민 님</t>
    <phoneticPr fontId="2" type="noConversion"/>
  </si>
  <si>
    <t>최익돈 님</t>
    <phoneticPr fontId="2" type="noConversion"/>
  </si>
  <si>
    <t>김태헌 사원 파스타 메뉴 교육 및 시연 실시 하였습니다.</t>
    <phoneticPr fontId="2" type="noConversion"/>
  </si>
  <si>
    <t>김영훈 사원 식자재 관리 및 Dried storage 정리 정돈 및 관리 교육 실시 하였습니다.</t>
    <phoneticPr fontId="2" type="noConversion"/>
  </si>
  <si>
    <t>김해진사원, 김해진사원</t>
    <phoneticPr fontId="2" type="noConversion"/>
  </si>
  <si>
    <t>김두현사원, 김두현사원</t>
    <phoneticPr fontId="2" type="noConversion"/>
  </si>
  <si>
    <t>이현서님</t>
    <phoneticPr fontId="2" type="noConversion"/>
  </si>
  <si>
    <t>한건희님</t>
    <phoneticPr fontId="2" type="noConversion"/>
  </si>
  <si>
    <t>신이룬님</t>
    <phoneticPr fontId="2" type="noConversion"/>
  </si>
  <si>
    <t xml:space="preserve">30대 초반 외국인 남, 한국인 여 </t>
    <phoneticPr fontId="2" type="noConversion"/>
  </si>
  <si>
    <t>- 런치영업시 박정민님의 경우 50대 초반 어머님 세분이 식사 이용하셨습니다. 프랑스 피노누아와 함께 버섯샐러드, 너트피자, 해산물토마토파스타를 이용하셨으며, 식후</t>
    <phoneticPr fontId="2" type="noConversion"/>
  </si>
  <si>
    <t>천연 발효종,우리밀도우를 이용한 피자 메뉴(봄철 식재료) 연구 중 입니다.</t>
    <phoneticPr fontId="2" type="noConversion"/>
  </si>
  <si>
    <t>해산물토마토</t>
    <phoneticPr fontId="2" type="noConversion"/>
  </si>
  <si>
    <t>비프까르파치오</t>
    <phoneticPr fontId="2" type="noConversion"/>
  </si>
  <si>
    <t>20대 중반 여성 2인</t>
    <phoneticPr fontId="2" type="noConversion"/>
  </si>
  <si>
    <t xml:space="preserve">남, 여 커플 </t>
    <phoneticPr fontId="2" type="noConversion"/>
  </si>
  <si>
    <t>이병기님</t>
    <phoneticPr fontId="2" type="noConversion"/>
  </si>
  <si>
    <t>3+1</t>
    <phoneticPr fontId="2" type="noConversion"/>
  </si>
  <si>
    <t>남, 여 소개팅</t>
    <phoneticPr fontId="2" type="noConversion"/>
  </si>
  <si>
    <t>가족</t>
    <phoneticPr fontId="2" type="noConversion"/>
  </si>
  <si>
    <t>30대 여성</t>
    <phoneticPr fontId="2" type="noConversion"/>
  </si>
  <si>
    <t>아이포함 30대 후반 3인</t>
    <phoneticPr fontId="2" type="noConversion"/>
  </si>
  <si>
    <t>커피까지 이용하셨습니다. 외 신이룬님의 경우 당일에약으로 오셔 소개팅을 하셨으며, 워킹으로 오신 2인, 2인의 경우 두팀 다 탄산수와 함께 1층에서 식사를 하셨습니다.</t>
    <phoneticPr fontId="2" type="noConversion"/>
  </si>
  <si>
    <t>- 중간타임에는 1층 싱크대 밑 수납장 정리 및 청소를 실시하였으며, 쓰레기통있는 쪽도 함께 청소 실시하였습니다.</t>
    <phoneticPr fontId="2" type="noConversion"/>
  </si>
  <si>
    <t xml:space="preserve">- 디너영업에는 최익돈은 2인 소개팅으로 파스타를 이용하셨으며, 이병기님의 경우 당일로 오셔서 아들2인과 부모님이 오셔서 이용을 하셨습니다. 시져 샐러드 쉐어 및 </t>
    <phoneticPr fontId="2" type="noConversion"/>
  </si>
  <si>
    <t>개인식사(파스타와, 스테이크)와 함께 M샤도네이 함께 하셨습니다. 워킹으로 오셔 에피타이저와 샐러드, 스테이크를 이용하신 2 커플 및 자주 혼자 오셔서 식사하시는 워킹</t>
    <phoneticPr fontId="2" type="noConversion"/>
  </si>
  <si>
    <t>1인도 있었습니다. 5인 가족의 경우 피자하나와 맥주 2병을 이용하셨습니다.</t>
    <phoneticPr fontId="2" type="noConversion"/>
  </si>
  <si>
    <t>달래 외</t>
    <phoneticPr fontId="2" type="noConversion"/>
  </si>
  <si>
    <t xml:space="preserve">매실청 </t>
    <phoneticPr fontId="2" type="noConversion"/>
  </si>
  <si>
    <t>감식초</t>
    <phoneticPr fontId="2" type="noConversion"/>
  </si>
  <si>
    <t>0(0)</t>
    <phoneticPr fontId="2" type="noConversion"/>
  </si>
  <si>
    <t>3(3)</t>
    <phoneticPr fontId="2" type="noConversion"/>
  </si>
  <si>
    <t>2(2)</t>
    <phoneticPr fontId="2" type="noConversion"/>
  </si>
  <si>
    <t>감베리</t>
    <phoneticPr fontId="2" type="noConversion"/>
  </si>
  <si>
    <t>크랩로제</t>
    <phoneticPr fontId="2" type="noConversion"/>
  </si>
  <si>
    <t>홍승찬 사원(점심반차), 신성민 사원(저녁반차)</t>
    <phoneticPr fontId="2" type="noConversion"/>
  </si>
  <si>
    <t>Hot 파트 냉장고 얼음 제거 및 청소 실시 하였습니다.</t>
    <phoneticPr fontId="2" type="noConversion"/>
  </si>
  <si>
    <t>신성민 사원 디져트 메뉴 교육 및 시연 실시 하엿습니다.</t>
    <phoneticPr fontId="2" type="noConversion"/>
  </si>
  <si>
    <t>황주식주임(여름휴가), 김두현사원</t>
    <phoneticPr fontId="2" type="noConversion"/>
  </si>
  <si>
    <t>- 런치영업시 예약주인 2인의 경우 소개팅으로 이루어졌으며, 워킹으로 오신 2인의 경우 20대 후반 여성으로 런치 A set를 이용하셨고 식사후에 커피와 함께 디저트</t>
    <phoneticPr fontId="2" type="noConversion"/>
  </si>
  <si>
    <t>티라미슈가지 이용하셨습니다.</t>
    <phoneticPr fontId="2" type="noConversion"/>
  </si>
  <si>
    <t>일요일점심식대</t>
    <phoneticPr fontId="2" type="noConversion"/>
  </si>
  <si>
    <t>이영재 님</t>
    <phoneticPr fontId="2" type="noConversion"/>
  </si>
  <si>
    <t>판매량(누적)</t>
    <phoneticPr fontId="2" type="noConversion"/>
  </si>
  <si>
    <t>김광로님</t>
    <phoneticPr fontId="2" type="noConversion"/>
  </si>
  <si>
    <t>박건영님</t>
    <phoneticPr fontId="2" type="noConversion"/>
  </si>
  <si>
    <t>정신분석연구소 원장님</t>
    <phoneticPr fontId="2" type="noConversion"/>
  </si>
  <si>
    <t>30대 중반 여성 2인</t>
    <phoneticPr fontId="2" type="noConversion"/>
  </si>
  <si>
    <t>30대 후반 부부 + 아이</t>
    <phoneticPr fontId="2" type="noConversion"/>
  </si>
  <si>
    <t>20대 중반 남성 2인</t>
    <phoneticPr fontId="2" type="noConversion"/>
  </si>
  <si>
    <t>30대 남성과 여성</t>
    <phoneticPr fontId="2" type="noConversion"/>
  </si>
  <si>
    <t>- 일요일임에도 불고하고 런치에서 디너 사이 워킹손님의 방문이 저조하였습니다. 6시 반 넘어 당일예약으로 오신 3팀이 있었으며, 외 워킹으로 4팀정도가 이용하였습니</t>
    <phoneticPr fontId="2" type="noConversion"/>
  </si>
  <si>
    <t xml:space="preserve">다. 정신분석연구소 원장님의 경우 저녁에 친구분들과 함께 오셔 2층 룸에서 식사를 이용하셨습니다. </t>
    <phoneticPr fontId="2" type="noConversion"/>
  </si>
  <si>
    <t>2(5)</t>
    <phoneticPr fontId="2" type="noConversion"/>
  </si>
  <si>
    <t>1(3)</t>
    <phoneticPr fontId="2" type="noConversion"/>
  </si>
  <si>
    <t>머쉬룸샐러드</t>
    <phoneticPr fontId="2" type="noConversion"/>
  </si>
  <si>
    <t>- 머쉬룸 샐러드의 반응이 좋았으며, 관자구이의 반응도 좋았습니다. 대부분의 손님이 식사 후 디저트 또는 커피 까지 이용하셨습니다.</t>
    <phoneticPr fontId="2" type="noConversion"/>
  </si>
  <si>
    <t>이민혜주임,김해진사원</t>
    <phoneticPr fontId="2" type="noConversion"/>
  </si>
  <si>
    <t>점심식대(식당휴가로인한식대발생)</t>
    <phoneticPr fontId="2" type="noConversion"/>
  </si>
  <si>
    <t>빵 배송</t>
    <phoneticPr fontId="2" type="noConversion"/>
  </si>
  <si>
    <t>오랜만에 VIP셨던 한진덕변호사님 오셔서 식사 하시고, 할아버님 식사도 포장해 가셨습니다. 외국에 계셔 자주 못오시지만, 휴가차 한국에 오셔서 방문하셨다고 합니다.</t>
    <phoneticPr fontId="2" type="noConversion"/>
  </si>
  <si>
    <t>1시 이후로 워킹손님의 방문이 많았으며,옆테이블의 꽃게로제파스타를 보고 주문율이 높았습니다.</t>
    <phoneticPr fontId="2" type="noConversion"/>
  </si>
  <si>
    <t>2F 테이블이 오래됨에 따라 끈적한 것이 묻어나와 제거작업 하였습니다.</t>
    <phoneticPr fontId="2" type="noConversion"/>
  </si>
  <si>
    <t>음료냉장고 얼음 제거 및 청소 실시하였습니다.</t>
    <phoneticPr fontId="2" type="noConversion"/>
  </si>
  <si>
    <t>김영훈 사원</t>
    <phoneticPr fontId="2" type="noConversion"/>
  </si>
  <si>
    <t xml:space="preserve"> 정동수 주임, 김태헌 사원</t>
    <phoneticPr fontId="2" type="noConversion"/>
  </si>
  <si>
    <t>이승규 주임, 홍승찬  사원</t>
    <phoneticPr fontId="2" type="noConversion"/>
  </si>
  <si>
    <t>김영훈 사원 넛트피자 교육 맛,수정 보안 하였습니다.(교육자 김나윤 대리)        *지속적으로 체크 하여 보안하겠습니다</t>
    <phoneticPr fontId="2" type="noConversion"/>
  </si>
  <si>
    <t>슈퍼푸드중 하나인 아로니아로 만든 잼을 식전빵 및 서비스 아이스크림 제공시 곁들이는 방법으로 고객과의 스토리텔링 효과를 높이려 합니다.</t>
    <phoneticPr fontId="2" type="noConversion"/>
  </si>
  <si>
    <t>냉장고 청소 및 정리.그릴 찌든때제거 및 청소 하였습니다</t>
    <phoneticPr fontId="2" type="noConversion"/>
  </si>
  <si>
    <t>5;30</t>
    <phoneticPr fontId="2" type="noConversion"/>
  </si>
  <si>
    <t>노태윤</t>
    <phoneticPr fontId="2" type="noConversion"/>
  </si>
  <si>
    <t>김태헌 사원 토마토 소스 교육 및 실습 하였습니다. (교육자 정동수)</t>
    <phoneticPr fontId="2" type="noConversion"/>
  </si>
  <si>
    <t>홍승찬 사원</t>
    <phoneticPr fontId="2" type="noConversion"/>
  </si>
  <si>
    <t>이승규 주임, 정동수 주임</t>
    <phoneticPr fontId="2" type="noConversion"/>
  </si>
  <si>
    <t>천연 발효종을 이용한 도우로 피자 메뉴 연구 중입니다.</t>
    <phoneticPr fontId="2" type="noConversion"/>
  </si>
  <si>
    <t>이승규 주임 주도하에 홍승찬 사원, 김태헌 사원 Hot 파트 메뉴(치킨구이) 교육 및 시연 실시 하였습니다.</t>
    <phoneticPr fontId="2" type="noConversion"/>
  </si>
  <si>
    <t>정봄이계장 주도하에 직원 커피머신 및 그라인더 기기관련 세부 교육 진행하였습니다.</t>
    <phoneticPr fontId="2" type="noConversion"/>
  </si>
  <si>
    <t>지하 사무실 청소 실시하였습니다.</t>
    <phoneticPr fontId="2" type="noConversion"/>
  </si>
  <si>
    <t>이민혜주임,황주식주임(반차)</t>
    <phoneticPr fontId="2" type="noConversion"/>
  </si>
  <si>
    <t>3(6)</t>
    <phoneticPr fontId="2" type="noConversion"/>
  </si>
  <si>
    <t>마르게리따</t>
    <phoneticPr fontId="2" type="noConversion"/>
  </si>
  <si>
    <t>레몬홍차티</t>
    <phoneticPr fontId="2" type="noConversion"/>
  </si>
  <si>
    <t>오다정님</t>
    <phoneticPr fontId="2" type="noConversion"/>
  </si>
  <si>
    <t>가족식사</t>
    <phoneticPr fontId="2" type="noConversion"/>
  </si>
  <si>
    <t>정동수 주임</t>
    <phoneticPr fontId="2" type="noConversion"/>
  </si>
  <si>
    <t>정봄이계장, 김두현사원</t>
    <phoneticPr fontId="2" type="noConversion"/>
  </si>
  <si>
    <t>레스토랑 홍보(호텔: Dormy Inn, / 게스트하우스: JG하우스, 24게스트하우스, 제나스위트)를 위해 마르게리따, 디아볼라 피자 각각4판씩 take out 했습니다.</t>
    <phoneticPr fontId="2" type="noConversion"/>
  </si>
  <si>
    <t>신재훈 님</t>
    <phoneticPr fontId="2" type="noConversion"/>
  </si>
  <si>
    <t>안지현 님</t>
    <phoneticPr fontId="2" type="noConversion"/>
  </si>
  <si>
    <t>본사 미팅후 L/T</t>
    <phoneticPr fontId="2" type="noConversion"/>
  </si>
  <si>
    <t>3.리코타 포모도로 파스타</t>
    <phoneticPr fontId="2" type="noConversion"/>
  </si>
  <si>
    <t>4.등심 스테이크</t>
    <phoneticPr fontId="2" type="noConversion"/>
  </si>
  <si>
    <t>1.토마토 파프리카 슬러쉬를 곁들인 해산물마리네이드</t>
    <phoneticPr fontId="2" type="noConversion"/>
  </si>
  <si>
    <t>5.썸머과일마리네이드를 곁들인 바닐라 판나코타</t>
    <phoneticPr fontId="2" type="noConversion"/>
  </si>
  <si>
    <t>2.그릴판체타,베지&amp;그린샐러드</t>
    <phoneticPr fontId="2" type="noConversion"/>
  </si>
  <si>
    <t>우리밀(메밀,흑미)을 이용한 피자-(새싹&amp;허브 피자), (그린페스토,아티쵸크,죽순피자), (Pinwheel 디아볼라 피자) 서애덕 이사님에게 시연 하였습니다.</t>
    <phoneticPr fontId="2" type="noConversion"/>
  </si>
  <si>
    <t>김건희님</t>
    <phoneticPr fontId="2" type="noConversion"/>
  </si>
  <si>
    <t>W</t>
    <phoneticPr fontId="2" type="noConversion"/>
  </si>
  <si>
    <t>김해진사원</t>
    <phoneticPr fontId="2" type="noConversion"/>
  </si>
  <si>
    <t>- 런치 영업시 안지현님의 경우 저번 달 학부모 모임을 한 뒤 꾸준하게 찾아오시는 손님입니다. 행사 후에도 친구분들과 찾아오시며, 와인을 좋아하시는터라 병 또는</t>
    <phoneticPr fontId="2" type="noConversion"/>
  </si>
  <si>
    <t>글라스 와인으로도 꼭 이용하시는 손님입니다. 외 워킹으로 오신 3인, 2인, 2인의 경우 주위에서 회사에 다니시는 분 또는 자주 찾아오시는 분들이 오셔서 식사를 이용</t>
    <phoneticPr fontId="2" type="noConversion"/>
  </si>
  <si>
    <t>- 디너영업시 워킹손님의 방문은 저조하였고, 당일 에약으로 주신 김건희님의 경우 오랜만에 만나는 친구로써 버섯샐러드, 너트피자, 치킨구이, 티라미슈까지 이용하셨</t>
    <phoneticPr fontId="2" type="noConversion"/>
  </si>
  <si>
    <t>으며, 이에 프랑스 와인인 비오니에 화이트와 함께 하셨습니다. 식사에 대한 만족도 또한 좋았으며, 와인에 대한 추천도 너무 좋다고 하셨습니다.</t>
    <phoneticPr fontId="2" type="noConversion"/>
  </si>
  <si>
    <t>하셨습니다. 런치의 경우 가리비 그라틴의 반응이 무척 좋았습니다.</t>
    <phoneticPr fontId="2" type="noConversion"/>
  </si>
  <si>
    <t>L/T</t>
    <phoneticPr fontId="2" type="noConversion"/>
  </si>
  <si>
    <t>치킨구이</t>
    <phoneticPr fontId="2" type="noConversion"/>
  </si>
  <si>
    <t>1(1)</t>
    <phoneticPr fontId="2" type="noConversion"/>
  </si>
  <si>
    <t>강선아 님</t>
    <phoneticPr fontId="2" type="noConversion"/>
  </si>
  <si>
    <t>정신분석연구소</t>
    <phoneticPr fontId="2" type="noConversion"/>
  </si>
  <si>
    <t>조수민 님</t>
    <phoneticPr fontId="2" type="noConversion"/>
  </si>
  <si>
    <t>김봉석 님</t>
    <phoneticPr fontId="2" type="noConversion"/>
  </si>
  <si>
    <t>유대현 님</t>
    <phoneticPr fontId="2" type="noConversion"/>
  </si>
  <si>
    <t>김영훈 사원</t>
    <phoneticPr fontId="2" type="noConversion"/>
  </si>
  <si>
    <t>홍승찬 사원, 신성민 사원(점심반차)</t>
    <phoneticPr fontId="2" type="noConversion"/>
  </si>
  <si>
    <t>김나윤 대리</t>
    <phoneticPr fontId="2" type="noConversion"/>
  </si>
  <si>
    <t>이승규 주임, 정동수 주임(저녁반차)</t>
    <phoneticPr fontId="2" type="noConversion"/>
  </si>
  <si>
    <t>김태헌 사원</t>
    <phoneticPr fontId="2" type="noConversion"/>
  </si>
  <si>
    <t>L/T</t>
    <phoneticPr fontId="2" type="noConversion"/>
  </si>
  <si>
    <t>D/T</t>
    <phoneticPr fontId="2" type="noConversion"/>
  </si>
  <si>
    <t>김태헌 사원 파스타 메뉴 지속적으로 교육 및 시연 실시 하고있습니다.</t>
    <phoneticPr fontId="2" type="noConversion"/>
  </si>
  <si>
    <t>1. 호박스프</t>
    <phoneticPr fontId="2" type="noConversion"/>
  </si>
  <si>
    <t>2. 메디테리안 비프사모사</t>
    <phoneticPr fontId="2" type="noConversion"/>
  </si>
  <si>
    <t>3. 해산물 냉 파스타</t>
    <phoneticPr fontId="2" type="noConversion"/>
  </si>
  <si>
    <t>4. 등심과 호박,양파</t>
    <phoneticPr fontId="2" type="noConversion"/>
  </si>
  <si>
    <t>5. 무화과 블루베리 타르트</t>
    <phoneticPr fontId="2" type="noConversion"/>
  </si>
  <si>
    <t>-런치에 8인 예약주신 강선아님은 어머니들 대상으로 교육홍보하시는 자리였습니다. 11시쯤 오셔서 준비 후 설명회를 잠깐 갖고 런치 A set를 이용하셨습니다.</t>
    <phoneticPr fontId="2" type="noConversion"/>
  </si>
  <si>
    <t>외 워킹으로 오신 2인의 경우 매장 뒤 쪽에서 꽃집을 하시는 분으로 손님과, 혹은 매장 직원들과 함께오셔서 런치에 자주 단품을 이용하십니다.</t>
    <phoneticPr fontId="2" type="noConversion"/>
  </si>
  <si>
    <t>김영훈 사원 집안 문제로 휴무로 대체 했습니다.</t>
    <phoneticPr fontId="2" type="noConversion"/>
  </si>
  <si>
    <t>L/A</t>
    <phoneticPr fontId="2" type="noConversion"/>
  </si>
  <si>
    <t>W</t>
    <phoneticPr fontId="2" type="noConversion"/>
  </si>
  <si>
    <t>황주식주임</t>
    <phoneticPr fontId="2" type="noConversion"/>
  </si>
  <si>
    <t>이민혜주임, 김두현사원</t>
    <phoneticPr fontId="2" type="noConversion"/>
  </si>
  <si>
    <t>정봄이계장</t>
    <phoneticPr fontId="2" type="noConversion"/>
  </si>
  <si>
    <t>김두현사원</t>
    <phoneticPr fontId="2" type="noConversion"/>
  </si>
  <si>
    <t>김해진사원, 이민혜주임</t>
    <phoneticPr fontId="2" type="noConversion"/>
  </si>
  <si>
    <t>정신분석연구소의 경우 오늘은 6분만 이용을 하셨으며, 따뜻한 메뉴를 좋아하시지만 새롭게 오늘은 냉파스타를 제공하였으며, 더운날씨에 맛있게 잘 먹었다고 하셨습니다.</t>
    <phoneticPr fontId="2" type="noConversion"/>
  </si>
  <si>
    <t>매일 드시는 메뉴보다 새로운 음식의 제공에 더욱이 반응이 좋았습니다.</t>
    <phoneticPr fontId="2" type="noConversion"/>
  </si>
  <si>
    <t>- 디너의 경우 조수민님 브라이덜샤워 4층에서 이루어졌으며, 화사한 꽃을 서비스로 제공하였습니다. 외 3층룸에서 식사하신 김봉석님은 단품을 이용하셨으며, 레드와인</t>
    <phoneticPr fontId="2" type="noConversion"/>
  </si>
  <si>
    <t>C와인과 몬테까스트로에 매우 만족하셨습니다. 2인,2인의 워킹의 경우 소개팅과 연인의 생일맞이로 찾아 식사를 즐기셨습니다.</t>
    <phoneticPr fontId="2" type="noConversion"/>
  </si>
  <si>
    <t>1(2)</t>
    <phoneticPr fontId="2" type="noConversion"/>
  </si>
  <si>
    <t>2(8)</t>
    <phoneticPr fontId="2" type="noConversion"/>
  </si>
  <si>
    <t>2(5)</t>
    <phoneticPr fontId="2" type="noConversion"/>
  </si>
  <si>
    <t>D/T</t>
    <phoneticPr fontId="2" type="noConversion"/>
  </si>
  <si>
    <t>비프까르파치오</t>
    <phoneticPr fontId="2" type="noConversion"/>
  </si>
  <si>
    <t>디아볼라</t>
    <phoneticPr fontId="2" type="noConversion"/>
  </si>
  <si>
    <t>신성민 사원</t>
    <phoneticPr fontId="2" type="noConversion"/>
  </si>
  <si>
    <t>김나윤 대리, 홍승찬 사원</t>
    <phoneticPr fontId="2" type="noConversion"/>
  </si>
  <si>
    <t>김영훈 사원</t>
    <phoneticPr fontId="2" type="noConversion"/>
  </si>
  <si>
    <t>이승규 주임, 정동수 주임</t>
    <phoneticPr fontId="2" type="noConversion"/>
  </si>
  <si>
    <t>김영훈 사원 피자 메뉴 재교육 실시 하였습니다.</t>
    <phoneticPr fontId="2" type="noConversion"/>
  </si>
  <si>
    <t>김태헌 사원 Hot 파트 미장 및 재료 손질 교육 및 시연 실시 하였습니다.</t>
    <phoneticPr fontId="2" type="noConversion"/>
  </si>
  <si>
    <t>프라이팬 묶은때 제거 실시 하였습니다.</t>
    <phoneticPr fontId="2" type="noConversion"/>
  </si>
  <si>
    <t>박지선 님</t>
    <phoneticPr fontId="2" type="noConversion"/>
  </si>
  <si>
    <t>Josh</t>
    <phoneticPr fontId="2" type="noConversion"/>
  </si>
  <si>
    <t>김태헌 사원(점심 반차)</t>
    <phoneticPr fontId="2" type="noConversion"/>
  </si>
  <si>
    <t>0(2)</t>
    <phoneticPr fontId="2" type="noConversion"/>
  </si>
  <si>
    <t>0(8)</t>
    <phoneticPr fontId="2" type="noConversion"/>
  </si>
  <si>
    <t>1(6)</t>
    <phoneticPr fontId="2" type="noConversion"/>
  </si>
  <si>
    <t>날치알크림파스타</t>
    <phoneticPr fontId="2" type="noConversion"/>
  </si>
  <si>
    <t>꽃게로제파스타</t>
    <phoneticPr fontId="2" type="noConversion"/>
  </si>
  <si>
    <t>송성훈님</t>
    <phoneticPr fontId="2" type="noConversion"/>
  </si>
  <si>
    <t>박태진님</t>
    <phoneticPr fontId="2" type="noConversion"/>
  </si>
  <si>
    <t>W</t>
    <phoneticPr fontId="2" type="noConversion"/>
  </si>
  <si>
    <t>W</t>
    <phoneticPr fontId="2" type="noConversion"/>
  </si>
  <si>
    <t>신혜정님</t>
    <phoneticPr fontId="2" type="noConversion"/>
  </si>
  <si>
    <t>종량제봉투</t>
    <phoneticPr fontId="2" type="noConversion"/>
  </si>
  <si>
    <t>-런치타임 당일로 예약주신 송성훈님 및 박태진님의 경우 주위에서 일하시는 회사원이셨으며, 접대자리로 런치를 이용하셨습니다. 단품과 세트를 함께 용하셨습니다.</t>
    <phoneticPr fontId="2" type="noConversion"/>
  </si>
  <si>
    <t>외 워킹으로 오신 2인들의 경우 20대 여성 2팀은 하우스 와인을 디저트와 이용하시거나 2시 넘어 늦은 점심식사를 이용하셨습니다. 4인의 경우 50대 후반 4분이오셔서</t>
    <phoneticPr fontId="2" type="noConversion"/>
  </si>
  <si>
    <t>Hall</t>
    <phoneticPr fontId="2" type="noConversion"/>
  </si>
  <si>
    <t>런치 세트를 이용하시고 가셨습니다.</t>
    <phoneticPr fontId="2" type="noConversion"/>
  </si>
  <si>
    <t xml:space="preserve">- 디너에는 4인 간단한 식사와 2인 외국인을 동반한 연인사이 식사가 이루어졌으며, 워킹손님의 방문은 저조하였습니다. 5시쯤 오신 외국인 여성 1인은 부산단골이라고 </t>
    <phoneticPr fontId="2" type="noConversion"/>
  </si>
  <si>
    <t>하셨으며, 메뉴가 다른 서울 메르까토에도 와보셨다고 하셨습니다. 꽃게로제 파스타를 이용하셨습니다.</t>
    <phoneticPr fontId="2" type="noConversion"/>
  </si>
  <si>
    <t>- 내일 런치에 20인 예약주신 이소영님의 오늘 오셔서 메뉴와 공간을 보고 가셨고, 23일 예약주신 한예인님의 경우 이상황선생님 소개로 예약주신 손님이신데 오늘 오셔서</t>
    <phoneticPr fontId="2" type="noConversion"/>
  </si>
  <si>
    <t>공간과 메뉴 설명을 듣고 가셨습니다. 8월 23일 외에도 9월, 11월에도 와인모임등을 하실 예정입니다.</t>
    <phoneticPr fontId="2" type="noConversion"/>
  </si>
  <si>
    <t>이승규 주임, 김태헌 사원</t>
    <phoneticPr fontId="2" type="noConversion"/>
  </si>
  <si>
    <t>정동수 주임(지원)</t>
    <phoneticPr fontId="2" type="noConversion"/>
  </si>
  <si>
    <t>정동수 주임 금일 쇼셜 테이블 웨딩 행사 지원 나갔습니다.</t>
    <phoneticPr fontId="2" type="noConversion"/>
  </si>
  <si>
    <t>이소영 님</t>
    <phoneticPr fontId="2" type="noConversion"/>
  </si>
  <si>
    <t>김현경 님</t>
    <phoneticPr fontId="2" type="noConversion"/>
  </si>
  <si>
    <t>김영훈 사원 피자 메뉴 보안 및 교육 지속적으로 시행 하고 있습니다.</t>
    <phoneticPr fontId="2" type="noConversion"/>
  </si>
  <si>
    <t>김태헌 사원 Hot파트 메뉴 미장 및 재료 손질 지속적으로 교육 하고 있습니다.</t>
    <phoneticPr fontId="2" type="noConversion"/>
  </si>
  <si>
    <t>일본손님 2인</t>
    <phoneticPr fontId="2" type="noConversion"/>
  </si>
  <si>
    <t>40대 중반 부부</t>
    <phoneticPr fontId="2" type="noConversion"/>
  </si>
  <si>
    <t>30대 중반 연인</t>
    <phoneticPr fontId="2" type="noConversion"/>
  </si>
  <si>
    <t>단골커피손님</t>
    <phoneticPr fontId="2" type="noConversion"/>
  </si>
  <si>
    <t>- 이소영님 21인 12시 반부터 2시 반까지 4층에서 런치 A set를 이용하셨으며, 1인 30000원에 맞춰 디저트까지 준비해드렸습니다. 구성원 모두 어머님으로 이루어졌으며</t>
    <phoneticPr fontId="2" type="noConversion"/>
  </si>
  <si>
    <t>다. 흡연을 하시는 터라 항상 테라스를 이용하시는데 한 동안은 너무 더워 오지 못하셨다고 하셨습니다.</t>
    <phoneticPr fontId="2" type="noConversion"/>
  </si>
  <si>
    <t>치즈배송비</t>
    <phoneticPr fontId="2" type="noConversion"/>
  </si>
  <si>
    <t xml:space="preserve">20대 남성 커피손님 </t>
    <phoneticPr fontId="2" type="noConversion"/>
  </si>
  <si>
    <t>공간과 음식에 대한 만족도 또한 높았습니다. 외, 워킹으로 오신 손님 중 서양직원 2인이 포함되어 있었으며, 주위에서 일하시는 커피손님 2인도 오랜만에 방문해 주셨습니</t>
    <phoneticPr fontId="2" type="noConversion"/>
  </si>
  <si>
    <t>이수아님</t>
    <phoneticPr fontId="2" type="noConversion"/>
  </si>
  <si>
    <t>최승로님</t>
    <phoneticPr fontId="2" type="noConversion"/>
  </si>
  <si>
    <t>W</t>
    <phoneticPr fontId="2" type="noConversion"/>
  </si>
  <si>
    <t>30대 연인</t>
    <phoneticPr fontId="2" type="noConversion"/>
  </si>
  <si>
    <t>20대 후반 여성 5인</t>
    <phoneticPr fontId="2" type="noConversion"/>
  </si>
  <si>
    <t>이민혜주임, 정봄이계장(지원)</t>
    <phoneticPr fontId="2" type="noConversion"/>
  </si>
  <si>
    <t>- 중간타임 2층 커피머신 옆쪽, 뒤쪽 그릇 선반, 냉장고 안쪽 청소 및 커피자국 및 지저분한 얼룩 제거, 제빙기환풍기먼지제거 실시하였습니다.</t>
    <phoneticPr fontId="2" type="noConversion"/>
  </si>
  <si>
    <t>- 디너타임 김현경님은 동아리 모임으로 이용하셨으며, 20대 초반부터 30대 후반 연령층이 다양하였습니다. 피자와 파스타를 주로 이용하셨습니다. 이수아님의 경우</t>
    <phoneticPr fontId="2" type="noConversion"/>
  </si>
  <si>
    <t>가족식사로 오셨으며, M샤도네이와 함께 식사를 이용하셨습니다.</t>
    <phoneticPr fontId="2" type="noConversion"/>
  </si>
  <si>
    <t>알리올리오</t>
    <phoneticPr fontId="2" type="noConversion"/>
  </si>
  <si>
    <t>.</t>
    <phoneticPr fontId="2" type="noConversion"/>
  </si>
  <si>
    <t>정봄이계장, 이민혜주임</t>
    <phoneticPr fontId="2" type="noConversion"/>
  </si>
  <si>
    <t>일요일점심식대</t>
    <phoneticPr fontId="2" type="noConversion"/>
  </si>
  <si>
    <t>하셨으며, 특히 치킨구이에 대한 반응이 무척이나 좋았습니다.</t>
    <phoneticPr fontId="2" type="noConversion"/>
  </si>
  <si>
    <t xml:space="preserve">이승규 주임 </t>
    <phoneticPr fontId="2" type="noConversion"/>
  </si>
  <si>
    <t>김영훈 사원</t>
    <phoneticPr fontId="2" type="noConversion"/>
  </si>
  <si>
    <t>정동수 주임, 김태헌 사원</t>
    <phoneticPr fontId="2" type="noConversion"/>
  </si>
  <si>
    <t xml:space="preserve">김나윤 대리 </t>
    <phoneticPr fontId="2" type="noConversion"/>
  </si>
  <si>
    <t>김윤진 님</t>
    <phoneticPr fontId="2" type="noConversion"/>
  </si>
  <si>
    <t>박지환 님</t>
    <phoneticPr fontId="2" type="noConversion"/>
  </si>
  <si>
    <t xml:space="preserve">오후 </t>
    <phoneticPr fontId="2" type="noConversion"/>
  </si>
  <si>
    <t>천연 발효종(막걸리) 피자 도우 연구 중입니다.</t>
    <phoneticPr fontId="2" type="noConversion"/>
  </si>
  <si>
    <t>천연 발효종(막걸리, 건포도, 무화과) 을 이용한 피자 도우 연구 중입니다.</t>
    <phoneticPr fontId="2" type="noConversion"/>
  </si>
  <si>
    <t>홍승찬 사원 Hot 파트 업무 및 메뉴 교육 실시 하였습니다.</t>
    <phoneticPr fontId="2" type="noConversion"/>
  </si>
  <si>
    <t>김나윤 대리 주도하에 버섯 샐러드 수정된 사항 시연 및 교육 실시 하였습니다.</t>
    <phoneticPr fontId="2" type="noConversion"/>
  </si>
  <si>
    <t>홍승찬 사원 버섯 샐러드 수정된 사항 재교육 하였습니다  (교육자: 김나윤 대리)</t>
    <phoneticPr fontId="2" type="noConversion"/>
  </si>
  <si>
    <t>김영훈 사원-창고 정리 및 선반정리 김태헌 사원,신성민 사원-주차장 정리 및 청소 실시 하였습니다.</t>
    <phoneticPr fontId="2" type="noConversion"/>
  </si>
  <si>
    <t xml:space="preserve">각파트발주 및 식품 보관에 관하여 설명하고  발주의 중요성에 대한 교육 진행하였습니다. </t>
    <phoneticPr fontId="2" type="noConversion"/>
  </si>
  <si>
    <t>- 런치타침 예약주신 김윤진님은 친구모임으로 병원에서 일하시는 여성 4분이 오셨습니다. 추천드린 에피타이저와 피자, 파스타, 메인 치킨구이까지 골고루 쉐어해서 식사</t>
    <phoneticPr fontId="2" type="noConversion"/>
  </si>
  <si>
    <t>w</t>
    <phoneticPr fontId="2" type="noConversion"/>
  </si>
  <si>
    <t>양규철님</t>
    <phoneticPr fontId="2" type="noConversion"/>
  </si>
  <si>
    <t>장석류님</t>
    <phoneticPr fontId="2" type="noConversion"/>
  </si>
  <si>
    <t>이석님</t>
    <phoneticPr fontId="2" type="noConversion"/>
  </si>
  <si>
    <t>김주식님</t>
    <phoneticPr fontId="2" type="noConversion"/>
  </si>
  <si>
    <t>-당일예약을 주고 오신 손님들이 많았으며, 외 1층에서는 워킹손님이 낮부터 끊김없이 있었습니다. 주로 파스타를 이용하시며 맥주 또는 음료를 이용하셨습니다.</t>
    <phoneticPr fontId="2" type="noConversion"/>
  </si>
  <si>
    <t>늦은 시간까지 커피손님의 방문이 있었고, 주말임에도 불구하고 가족단위의 손님보다는 친구나 연인의 방문이 많았습니다.</t>
    <phoneticPr fontId="2" type="noConversion"/>
  </si>
  <si>
    <t>3(11)</t>
    <phoneticPr fontId="2" type="noConversion"/>
  </si>
  <si>
    <t>수박쥬스</t>
    <phoneticPr fontId="2" type="noConversion"/>
  </si>
  <si>
    <t>해산물 토마토파스타</t>
    <phoneticPr fontId="2" type="noConversion"/>
  </si>
  <si>
    <t>홍합</t>
    <phoneticPr fontId="2" type="noConversion"/>
  </si>
  <si>
    <t>씨저샐러드</t>
    <phoneticPr fontId="2" type="noConversion"/>
  </si>
  <si>
    <t>이승규 주임 (휴가)</t>
    <phoneticPr fontId="2" type="noConversion"/>
  </si>
  <si>
    <t>홍승찬 사원(오후출근), 신성민 사원</t>
    <phoneticPr fontId="2" type="noConversion"/>
  </si>
  <si>
    <t>김나윤 대리</t>
    <phoneticPr fontId="2" type="noConversion"/>
  </si>
  <si>
    <t>최재원 님</t>
    <phoneticPr fontId="2" type="noConversion"/>
  </si>
  <si>
    <t>임태현 님</t>
    <phoneticPr fontId="2" type="noConversion"/>
  </si>
  <si>
    <t>사원 중심으로 발주 확인 및 냉장고 정리 교육 하였습니다.</t>
    <phoneticPr fontId="2" type="noConversion"/>
  </si>
  <si>
    <t>[7월] 꼴라메르까토 신사점 원료수불부 정리 하였습니다.</t>
    <phoneticPr fontId="2" type="noConversion"/>
  </si>
  <si>
    <t>김태헌 사원 닭 손질 및 보관 교육 하였습니다.                     (발주 및 재료손질에의한 손실량에 관하여 사원들 하고 소통 하였습니다.)</t>
    <phoneticPr fontId="2" type="noConversion"/>
  </si>
  <si>
    <t>이민혜주임</t>
    <phoneticPr fontId="2" type="noConversion"/>
  </si>
  <si>
    <t>황주식주임,김두현사원</t>
    <phoneticPr fontId="2" type="noConversion"/>
  </si>
  <si>
    <t>정봄이계장,김해진사원</t>
    <phoneticPr fontId="2" type="noConversion"/>
  </si>
  <si>
    <t>본사서류</t>
    <phoneticPr fontId="2" type="noConversion"/>
  </si>
  <si>
    <t>브라이덜 샤워</t>
    <phoneticPr fontId="2" type="noConversion"/>
  </si>
  <si>
    <t>내일예약사항</t>
    <phoneticPr fontId="2" type="noConversion"/>
  </si>
  <si>
    <t>런치 : 김선아님(어머님모임) 12:00 12분 / 지현주님 11:30 3분 / 부가부서포터즈발대식 12:00 17+7분 L/T 이용(아기유모차)</t>
    <phoneticPr fontId="2" type="noConversion"/>
  </si>
  <si>
    <t>디너 : 암젠코리아(제약회사) 6:30 7분 1인 100,000원 와인포함 D/T이용 / 제일약품 6:40 14인 D/T이용 / 한혜수님 7:30 7분 D/T이용 - 이상황선생님지인분(와인모임)</t>
    <phoneticPr fontId="2" type="noConversion"/>
  </si>
  <si>
    <t>오늘 런치에는 이현대표님 등 자주오시는 두팀 오셔서 식사 하셨고, 디너에 최재원님 브라이덜 샤워 파티로 6분 단품 식사와 와인 이용하셨습니다.</t>
    <phoneticPr fontId="2" type="noConversion"/>
  </si>
  <si>
    <t>1F 쇼테이블 추석선물 세트로 디피 변경하였습니다.</t>
    <phoneticPr fontId="2" type="noConversion"/>
  </si>
  <si>
    <t>0(1)</t>
    <phoneticPr fontId="2" type="noConversion"/>
  </si>
  <si>
    <t>4(12)</t>
    <phoneticPr fontId="2" type="noConversion"/>
  </si>
  <si>
    <t>감베리</t>
    <phoneticPr fontId="2" type="noConversion"/>
  </si>
  <si>
    <t>크랩로제</t>
    <phoneticPr fontId="2" type="noConversion"/>
  </si>
  <si>
    <t>비프까르파치오</t>
    <phoneticPr fontId="2" type="noConversion"/>
  </si>
  <si>
    <t>가리비그라틴</t>
    <phoneticPr fontId="2" type="noConversion"/>
  </si>
  <si>
    <t>주현철 과장, 김나윤 대리</t>
    <phoneticPr fontId="2" type="noConversion"/>
  </si>
  <si>
    <t>황주식주임, 이민혜주임</t>
    <phoneticPr fontId="2" type="noConversion"/>
  </si>
  <si>
    <t>김해진사원, 김두현사원</t>
    <phoneticPr fontId="2" type="noConversion"/>
  </si>
  <si>
    <t>김두현사원, 황주식주임</t>
    <phoneticPr fontId="2" type="noConversion"/>
  </si>
  <si>
    <t>부가부서포터즈</t>
    <phoneticPr fontId="2" type="noConversion"/>
  </si>
  <si>
    <t>지현주님</t>
    <phoneticPr fontId="2" type="noConversion"/>
  </si>
  <si>
    <t>암젠코리아</t>
    <phoneticPr fontId="2" type="noConversion"/>
  </si>
  <si>
    <t>제일약품</t>
    <phoneticPr fontId="2" type="noConversion"/>
  </si>
  <si>
    <t>유한익님</t>
    <phoneticPr fontId="2" type="noConversion"/>
  </si>
  <si>
    <t>김진우님</t>
    <phoneticPr fontId="2" type="noConversion"/>
  </si>
  <si>
    <t>W</t>
    <phoneticPr fontId="2" type="noConversion"/>
  </si>
  <si>
    <t>-부가부서포터즈의 경우 아이용품 중 유모차를 주로 하는 업체입니다. 어머님들과 어린아이, 몇분은 아버님까지 오셔서 식사를 이용하셨으며, 주최측에서 행사함에 있어</t>
    <phoneticPr fontId="2" type="noConversion"/>
  </si>
  <si>
    <t>공간과 음식에 대한 만족이 좋았습니다. 9월에도 행사를 한 번더 연다고 하니 다시 연락을 주신다고 하셨습니다.</t>
    <phoneticPr fontId="2" type="noConversion"/>
  </si>
  <si>
    <t>- VVIP 설원희님 부인이신 지현주님께서는 친구분 2분과 함께 오셔서 식사를 하셨으며, 주로 드시는 판체타와 우오바를 시작으로 피자와 파스타까지 이용하셨습니다.</t>
    <phoneticPr fontId="2" type="noConversion"/>
  </si>
  <si>
    <t>- 디너타임 암젠코리아는 1인 10만원에 맞춰 와인과 식사를 준비해 드렸으며, 제일약품의 경우 89000원 코스에 화이트와인2병, 레드와인1병을 드시며 약 150만원가략</t>
    <phoneticPr fontId="2" type="noConversion"/>
  </si>
  <si>
    <t>나오면서 매출에 큰 도움이 되었습니다. 한혜수님의 경우 이상황선생님 소개로 오셔서 지인들과 함께 와인스터디 형식으로 식사를 이용하셨습니다.</t>
    <phoneticPr fontId="2" type="noConversion"/>
  </si>
  <si>
    <t>정봄이계장, 김해진사원</t>
    <phoneticPr fontId="2" type="noConversion"/>
  </si>
  <si>
    <t>한혜수님</t>
    <phoneticPr fontId="2" type="noConversion"/>
  </si>
  <si>
    <t>5(13)</t>
    <phoneticPr fontId="2" type="noConversion"/>
  </si>
  <si>
    <t>D/T</t>
    <phoneticPr fontId="2" type="noConversion"/>
  </si>
  <si>
    <t>L/T</t>
    <phoneticPr fontId="2" type="noConversion"/>
  </si>
  <si>
    <t>김나윤 대리, 홍승찬 사원</t>
    <phoneticPr fontId="2" type="noConversion"/>
  </si>
  <si>
    <t>* Pasta,</t>
    <phoneticPr fontId="2" type="noConversion"/>
  </si>
  <si>
    <t>주현철 과장, 이승규 주임</t>
    <phoneticPr fontId="2" type="noConversion"/>
  </si>
  <si>
    <t>이혜진 님</t>
    <phoneticPr fontId="2" type="noConversion"/>
  </si>
  <si>
    <t>이재량 님</t>
    <phoneticPr fontId="2" type="noConversion"/>
  </si>
  <si>
    <t>최예미 님</t>
    <phoneticPr fontId="2" type="noConversion"/>
  </si>
  <si>
    <t>함준서 님</t>
    <phoneticPr fontId="2" type="noConversion"/>
  </si>
  <si>
    <t>문상열 님</t>
    <phoneticPr fontId="2" type="noConversion"/>
  </si>
  <si>
    <t>이성락 대표님</t>
    <phoneticPr fontId="2" type="noConversion"/>
  </si>
  <si>
    <t>주현철 과장, 김나윤 대리 / 대표님께 천연발효종 피자 시연 있었습니다.</t>
    <phoneticPr fontId="2" type="noConversion"/>
  </si>
  <si>
    <t>김태헌 사원 Hot파트 미장 및 메뉴 교육(버섯 샐러드) 실시 하였습니다.</t>
    <phoneticPr fontId="2" type="noConversion"/>
  </si>
  <si>
    <t>황주식주임</t>
    <phoneticPr fontId="2" type="noConversion"/>
  </si>
  <si>
    <t>김해진사원, 이민혜주임</t>
    <phoneticPr fontId="2" type="noConversion"/>
  </si>
  <si>
    <t>이민혜주임, 정봄이계장</t>
    <phoneticPr fontId="2" type="noConversion"/>
  </si>
  <si>
    <t>정봄이계장, 김두현사원</t>
    <phoneticPr fontId="2" type="noConversion"/>
  </si>
  <si>
    <t xml:space="preserve">- 디너타임의 경우 각테이블마다 90%이상 와인을 이용하셨습니다. 제약회사의경우 기본 2병에서 4병까지 이용하셨으며, 2인으로 오신 김진우님께서도 레드와인과 </t>
    <phoneticPr fontId="2" type="noConversion"/>
  </si>
  <si>
    <t>함께 치킨구이와 연어스테이크를 이용하셨습니다.</t>
    <phoneticPr fontId="2" type="noConversion"/>
  </si>
  <si>
    <t>W</t>
    <phoneticPr fontId="2" type="noConversion"/>
  </si>
  <si>
    <t>VIP 서동성님</t>
    <phoneticPr fontId="2" type="noConversion"/>
  </si>
  <si>
    <t>20대 커플</t>
    <phoneticPr fontId="2" type="noConversion"/>
  </si>
  <si>
    <t>외국인</t>
    <phoneticPr fontId="2" type="noConversion"/>
  </si>
  <si>
    <t>20대 남,여 커피손님</t>
    <phoneticPr fontId="2" type="noConversion"/>
  </si>
  <si>
    <t>20대 여성 2인</t>
    <phoneticPr fontId="2" type="noConversion"/>
  </si>
  <si>
    <t>남,여 커플</t>
    <phoneticPr fontId="2" type="noConversion"/>
  </si>
  <si>
    <t>- 12시부터 손님 방문이 있었으며, 4인에서 8인까지 다양한 손님의 방문이 있었습니다. 주로 A set와 단품을 같이 드시는 경우가 많이 오늘 런치세트의 판매량이 좋았습</t>
    <phoneticPr fontId="2" type="noConversion"/>
  </si>
  <si>
    <t>니다. 워킹으로 오신 서동성님 8인의 경우 3층 홀에 자리를 만들어 드렸으며, 식사 후 디저트, 커피까지 이용하시면서 매출에 도움이 되었습니다. 외에 함준서님, 이재량님</t>
    <phoneticPr fontId="2" type="noConversion"/>
  </si>
  <si>
    <t>이혜진님 등 오늘 런치에 이용하신 손님 거의 대부분이 식사후에 디저트와 커피를 이용 후 가셨습니다.</t>
    <phoneticPr fontId="2" type="noConversion"/>
  </si>
  <si>
    <t>- 디너타임 오신 문상열님의 경우 오랜만에 만나는 지인모임 이였으며, 와인은 하지 않으셨지만 맥주와 음료를 곁들여 식사를 이용하셨습니다. 외 워킹으로 온 여성 2인이</t>
    <phoneticPr fontId="2" type="noConversion"/>
  </si>
  <si>
    <t>식사와 스파클링을 이용하셨고 이석락 대표님은 지인분들과 와인, 식사 함께하셨습니다.</t>
    <phoneticPr fontId="2" type="noConversion"/>
  </si>
  <si>
    <t>1(2)</t>
    <phoneticPr fontId="2" type="noConversion"/>
  </si>
  <si>
    <t>3(16)</t>
    <phoneticPr fontId="2" type="noConversion"/>
  </si>
  <si>
    <t>L/A</t>
    <phoneticPr fontId="2" type="noConversion"/>
  </si>
  <si>
    <t>판체타알리올리오</t>
    <phoneticPr fontId="2" type="noConversion"/>
  </si>
  <si>
    <t>시저샐러드</t>
    <phoneticPr fontId="2" type="noConversion"/>
  </si>
  <si>
    <t>연어그라브락스</t>
    <phoneticPr fontId="2" type="noConversion"/>
  </si>
  <si>
    <t>황주식주임, 김해진사원</t>
    <phoneticPr fontId="2" type="noConversion"/>
  </si>
  <si>
    <t xml:space="preserve">황주식주임 </t>
    <phoneticPr fontId="2" type="noConversion"/>
  </si>
  <si>
    <t>이민혜주임</t>
    <phoneticPr fontId="2" type="noConversion"/>
  </si>
  <si>
    <t>테이크의 반응이 무척이나 좋았으며, 프로슈토와 무화과 샐러드에 대한 반응도 좋았습니다. 외 워킹으로 오신 어머님 5분의 경우 런치 A set와 단품을 섞어서 이용하셨으며</t>
    <phoneticPr fontId="2" type="noConversion"/>
  </si>
  <si>
    <t>- 런칭 예약주신 김창수사장님의 경우 런치 테이스팅으로 1인 70000만원 코스를 이용하셨으며, 이태리 스파클링 나뚜레와 함께하셨습니다. 메인 스테이크와 도미 스</t>
    <phoneticPr fontId="2" type="noConversion"/>
  </si>
  <si>
    <t>김창수 사장님</t>
    <phoneticPr fontId="2" type="noConversion"/>
  </si>
  <si>
    <t>이재량 님</t>
    <phoneticPr fontId="2" type="noConversion"/>
  </si>
  <si>
    <t>안규태 님</t>
    <phoneticPr fontId="2" type="noConversion"/>
  </si>
  <si>
    <t>남영상 님</t>
    <phoneticPr fontId="2" type="noConversion"/>
  </si>
  <si>
    <t>이제봉 님</t>
    <phoneticPr fontId="2" type="noConversion"/>
  </si>
  <si>
    <t>L/T</t>
    <phoneticPr fontId="2" type="noConversion"/>
  </si>
  <si>
    <t>3. 새우포르치니 라비올리</t>
    <phoneticPr fontId="2" type="noConversion"/>
  </si>
  <si>
    <t>김영훈 사원</t>
    <phoneticPr fontId="2" type="noConversion"/>
  </si>
  <si>
    <t>이승규 주임, 정동수 주임</t>
    <phoneticPr fontId="2" type="noConversion"/>
  </si>
  <si>
    <t>김태헌 사원</t>
    <phoneticPr fontId="2" type="noConversion"/>
  </si>
  <si>
    <t>Cold 파트 냉장고 얼음제거 및 청소 실시 하였습니다.</t>
    <phoneticPr fontId="2" type="noConversion"/>
  </si>
  <si>
    <t>이승규 주임 주도하에 정동수 주임, 김태헌 사원 에게 수정된 버섯 샐러드 교육 및 시연 실시 하였습니다.</t>
    <phoneticPr fontId="2" type="noConversion"/>
  </si>
  <si>
    <t>정동수 주임 주도하에 김태헌 사원 마레 파스타 교육 및 시연 실시 하였습니다.</t>
    <phoneticPr fontId="2" type="noConversion"/>
  </si>
  <si>
    <t>김영훈 사원 담당인 Dried storage 관리 및 정리 정돈 교육 실시 하였습니다.</t>
    <phoneticPr fontId="2" type="noConversion"/>
  </si>
  <si>
    <t>오랜만에 오신  안규태님의 경우 1층에서 하우스 와인 화이트에 대한 반응이 좋아 2잔이상씩 간단한 음식과 이용하셨으며, 레드와인까지 드시고 가셨습니다.</t>
    <phoneticPr fontId="2" type="noConversion"/>
  </si>
  <si>
    <t>W</t>
    <phoneticPr fontId="2" type="noConversion"/>
  </si>
  <si>
    <t>w</t>
    <phoneticPr fontId="2" type="noConversion"/>
  </si>
  <si>
    <t>외국인 4인</t>
    <phoneticPr fontId="2" type="noConversion"/>
  </si>
  <si>
    <t>20대 남녀 커플</t>
    <phoneticPr fontId="2" type="noConversion"/>
  </si>
  <si>
    <t>송정영님</t>
    <phoneticPr fontId="2" type="noConversion"/>
  </si>
  <si>
    <t xml:space="preserve">- 디너타임 송정영님의 경우 박대준님의 지인으로 룸에서 식사하신 후 오늘 지인과 함께 오셔 식사를 이용하셨습니다. 남영상님의 경우 비즈니스로 3층 작은 룸에서 </t>
    <phoneticPr fontId="2" type="noConversion"/>
  </si>
  <si>
    <t>이용하셨는데, 레드와인을 드시고 깔끔하게 화이트 와인까지 이용하셨습니다. 와인 추천에 대한 만족도와 음식 추천 또한 좋아하셨습니다.</t>
    <phoneticPr fontId="2" type="noConversion"/>
  </si>
  <si>
    <t>8시가 넘어 워킹손님의 방문이 좀 있었으며, 음료 및 와인(35%)의 이용률이 높았습니다.</t>
    <phoneticPr fontId="2" type="noConversion"/>
  </si>
  <si>
    <t>0(3)</t>
    <phoneticPr fontId="2" type="noConversion"/>
  </si>
  <si>
    <t>1(17)</t>
    <phoneticPr fontId="2" type="noConversion"/>
  </si>
  <si>
    <t>0(6)</t>
    <phoneticPr fontId="2" type="noConversion"/>
  </si>
  <si>
    <t>연어스테이크</t>
    <phoneticPr fontId="2" type="noConversion"/>
  </si>
  <si>
    <t>머쉬룸 샐러드</t>
    <phoneticPr fontId="2" type="noConversion"/>
  </si>
  <si>
    <t>정재호 교수님</t>
    <phoneticPr fontId="2" type="noConversion"/>
  </si>
  <si>
    <t>김가람 님</t>
    <phoneticPr fontId="2" type="noConversion"/>
  </si>
  <si>
    <t>조리 도구들 묶은때 제거 청소 및 정리 정돈 실시 하였습니다.</t>
    <phoneticPr fontId="2" type="noConversion"/>
  </si>
  <si>
    <t>정동수 주임 주도하에 김태헌 사원 먹물리조또 메뉴 교육 및 시연 실시 하였습니다.</t>
    <phoneticPr fontId="2" type="noConversion"/>
  </si>
  <si>
    <t>이승규 주임 주도하에 김태헌 사원 판체타알리오 파스타 메뉴 교육 및 시연 실시 하였고, 생선 보관 및 관리 교육 실시 하였습니다.</t>
    <phoneticPr fontId="2" type="noConversion"/>
  </si>
  <si>
    <t>ㅏㅣㅔ</t>
    <phoneticPr fontId="2" type="noConversion"/>
  </si>
  <si>
    <t>김나윤 대리(오전반차), 홍승찬 사원</t>
    <phoneticPr fontId="2" type="noConversion"/>
  </si>
  <si>
    <t>4. 등심과 도미구이</t>
    <phoneticPr fontId="2" type="noConversion"/>
  </si>
  <si>
    <t>2. 믹스그릴 야채&amp;그린 샐러드</t>
    <phoneticPr fontId="2" type="noConversion"/>
  </si>
  <si>
    <t>1. 관자크루도(캐비아.샴페인비네그렛)</t>
    <phoneticPr fontId="2" type="noConversion"/>
  </si>
  <si>
    <t>5. 판나코타</t>
    <phoneticPr fontId="2" type="noConversion"/>
  </si>
  <si>
    <t>(부라따,프로슈또)</t>
    <phoneticPr fontId="2" type="noConversion"/>
  </si>
  <si>
    <t>김두현사원</t>
    <phoneticPr fontId="2" type="noConversion"/>
  </si>
  <si>
    <t>김해진사원, 황주식주임</t>
    <phoneticPr fontId="2" type="noConversion"/>
  </si>
  <si>
    <t>정봄이계장</t>
    <phoneticPr fontId="2" type="noConversion"/>
  </si>
  <si>
    <t>이민혜주임, 김해진사원</t>
    <phoneticPr fontId="2" type="noConversion"/>
  </si>
  <si>
    <t>W</t>
    <phoneticPr fontId="2" type="noConversion"/>
  </si>
  <si>
    <t>- 날씨가 선선해지면서 1층을 오픈하며 저녁에 워킹손님의 방문이 많았습니다. 와인 한잔 또는 맥주와 함께 식사하시는 테이블이 많았으며, 소개팅보다는 연인, 친구의</t>
    <phoneticPr fontId="2" type="noConversion"/>
  </si>
  <si>
    <t>방문이 많았습니다. 요즘들어 예약의 경우는 30-40대의 방문이 많고 워킹의 경우 20대 중 후반의 손님의 방문이 많아졌습니다. 이에 에피타이저부터 메인까지 드시는 손님</t>
    <phoneticPr fontId="2" type="noConversion"/>
  </si>
  <si>
    <t>보다는 간단한 에피 또는 샐러드와 파스타를 먹는경우가 많고, 와인 보틀보다는 한 잔 또는 맥주를 이용하시는 손님이 많습니다.</t>
    <phoneticPr fontId="2" type="noConversion"/>
  </si>
  <si>
    <t>0(2)</t>
    <phoneticPr fontId="2" type="noConversion"/>
  </si>
  <si>
    <t>1(18)</t>
    <phoneticPr fontId="2" type="noConversion"/>
  </si>
  <si>
    <t>리코타피자</t>
    <phoneticPr fontId="2" type="noConversion"/>
  </si>
  <si>
    <t>마르게리따</t>
    <phoneticPr fontId="2" type="noConversion"/>
  </si>
  <si>
    <t>- 오랜만에 오신 정재호 교수님의 경우 지인들과 와인을 함께 하시는 식사자리를 가지셨습니다. 와인은 직접 가져오신 와인들 드셨고 나중에 치즈 플레터와 C와인을 함께</t>
    <phoneticPr fontId="2" type="noConversion"/>
  </si>
  <si>
    <t>이용하셨습니다.</t>
    <phoneticPr fontId="2" type="noConversion"/>
  </si>
  <si>
    <t>김두현사원,황주식주임</t>
    <phoneticPr fontId="2" type="noConversion"/>
  </si>
  <si>
    <t>부부동반 모임이후 꾸준히 방문주시는 이용진님 오늘 가족식사 자리 있었으며, 추천해드린 끼안티와인 너무 좋으셔서 가실때 한병 테이크아웃해가셨습니다.</t>
    <phoneticPr fontId="2" type="noConversion"/>
  </si>
  <si>
    <t>디너에 장태영 교수님(인하대) 가족모임으로 식사 너무 만족해 하셨으며, 비앙코와인 곁들여 드셨습니다.</t>
    <phoneticPr fontId="2" type="noConversion"/>
  </si>
  <si>
    <t>2시이후 끈임없는 식사,커피 이용 손님으로 매출 도움 되었으며, 당일예약 손님이 90% 였으며, 소개팅 및 가족식사 자리가 주를 이루었습니다.</t>
    <phoneticPr fontId="2" type="noConversion"/>
  </si>
  <si>
    <t>저녁에 바톤갤러리 사장님 오셔서 2분 와인과 치즈 같이 이용하셨습니다.</t>
    <phoneticPr fontId="2" type="noConversion"/>
  </si>
  <si>
    <t>요즘 테이스팅에 쓰이는 가을 철 활새우가 손님에게 아주 좋은 반응이 있습니다.</t>
    <phoneticPr fontId="2" type="noConversion"/>
  </si>
  <si>
    <t>신성민 사원, 홍승찬 사원</t>
    <phoneticPr fontId="2" type="noConversion"/>
  </si>
  <si>
    <t>김영훈 사원 (반차)</t>
    <phoneticPr fontId="2" type="noConversion"/>
  </si>
  <si>
    <t>이승규 주임(반차), 정동수 주임</t>
    <phoneticPr fontId="2" type="noConversion"/>
  </si>
  <si>
    <t>김나윤 대리, 김태헌 사원</t>
    <phoneticPr fontId="2" type="noConversion"/>
  </si>
  <si>
    <t>이용진 님</t>
    <phoneticPr fontId="2" type="noConversion"/>
  </si>
  <si>
    <t>정신분석 연구소</t>
    <phoneticPr fontId="2" type="noConversion"/>
  </si>
  <si>
    <t>인동찬 님</t>
    <phoneticPr fontId="2" type="noConversion"/>
  </si>
  <si>
    <t>서강 님</t>
    <phoneticPr fontId="2" type="noConversion"/>
  </si>
  <si>
    <t>장태영 교수님</t>
    <phoneticPr fontId="2" type="noConversion"/>
  </si>
  <si>
    <t>각 파트 냉장고 정리및 식재료 손질관리 실시 하였습니다.</t>
    <phoneticPr fontId="2" type="noConversion"/>
  </si>
  <si>
    <t>정동수 주임 주도하에 홍승찬 사원 연어 손질 그라브라스 교육 하였습니다.</t>
    <phoneticPr fontId="2" type="noConversion"/>
  </si>
  <si>
    <t>인덕션 오븐 찌든 때제거 하였습니다.</t>
    <phoneticPr fontId="2" type="noConversion"/>
  </si>
  <si>
    <t>시금치 감자 스프</t>
    <phoneticPr fontId="2" type="noConversion"/>
  </si>
  <si>
    <t>양송이 카포나타</t>
    <phoneticPr fontId="2" type="noConversion"/>
  </si>
  <si>
    <t>활새우 쥬키니 파스타</t>
    <phoneticPr fontId="2" type="noConversion"/>
  </si>
  <si>
    <t>등심 &amp; 연어</t>
    <phoneticPr fontId="2" type="noConversion"/>
  </si>
  <si>
    <t>크레이프</t>
    <phoneticPr fontId="2" type="noConversion"/>
  </si>
  <si>
    <t>관자 크루도</t>
    <phoneticPr fontId="2" type="noConversion"/>
  </si>
  <si>
    <t>비프 카르파치오</t>
    <phoneticPr fontId="2" type="noConversion"/>
  </si>
  <si>
    <t>무화과 티라미슈</t>
    <phoneticPr fontId="2" type="noConversion"/>
  </si>
  <si>
    <t xml:space="preserve">김태헌 사원 미장 교육 지속적인 핫 파트 교육 트레이닝 중입니다. </t>
    <phoneticPr fontId="2" type="noConversion"/>
  </si>
  <si>
    <t>4(22)</t>
    <phoneticPr fontId="2" type="noConversion"/>
  </si>
  <si>
    <t>2(8)</t>
    <phoneticPr fontId="2" type="noConversion"/>
  </si>
  <si>
    <t>런치에 가족모임이 활성화 되었습니다.</t>
    <phoneticPr fontId="2" type="noConversion"/>
  </si>
  <si>
    <t>가끔 방문주시는 분으로, 다른 가족분들께 소개시켜주고 싶어서 오셨다고 합니다.</t>
    <phoneticPr fontId="2" type="noConversion"/>
  </si>
  <si>
    <t>갑작스럽게 내리는 비때문인지, 런치에 비해 디너는 활발한 영업은 이루어지지 않았지만,</t>
    <phoneticPr fontId="2" type="noConversion"/>
  </si>
  <si>
    <t>점심식대</t>
    <phoneticPr fontId="2" type="noConversion"/>
  </si>
  <si>
    <t>당일예약으로 오신 이광열님께서 에피타이저와샐러드부터 피자,파스타, 연어스테이크2개,등심스테이크8개 그리고 디저트와 커피까지 이용하셔서 매출에 큰 도움되었으며</t>
    <phoneticPr fontId="2" type="noConversion"/>
  </si>
  <si>
    <t>그외에 2,3층 룸 모두 만석이였으며, 두팀 다 자주오시는 분들로  오다정님은 친구가족분들과, 심효식님은 부모님과 방문하셨습니다.</t>
    <phoneticPr fontId="2" type="noConversion"/>
  </si>
  <si>
    <t>근래에 오시던 제약회사 1분(박건양님)께서 선결제 하시고 가셨습니다.</t>
    <phoneticPr fontId="2" type="noConversion"/>
  </si>
  <si>
    <t>김나윤 대리(반차), 홍승찬 사원</t>
    <phoneticPr fontId="2" type="noConversion"/>
  </si>
  <si>
    <t>이승규 주임(반차), 정동수 주임</t>
    <phoneticPr fontId="2" type="noConversion"/>
  </si>
  <si>
    <t>김태헌 사원</t>
    <phoneticPr fontId="2" type="noConversion"/>
  </si>
  <si>
    <t xml:space="preserve">이승규 주임 주도하에 홍승찬 사원, 김태헌 사원 판체타 알리오 메뉴 교육 및 시연 실시 하였습니다. 두 사원 대상으로 지속적인 Hot 파트 메뉴 및 식재료 손질, 관리 교육 </t>
    <phoneticPr fontId="2" type="noConversion"/>
  </si>
  <si>
    <t>실시 하겠습니다.</t>
    <phoneticPr fontId="2" type="noConversion"/>
  </si>
  <si>
    <t>김영훈 사원 디아볼라 롤 피자 시연 실시 하였습니다.</t>
    <phoneticPr fontId="2" type="noConversion"/>
  </si>
  <si>
    <t>Beef Tartare, Salmon Tartare, 오곡 리조또, 먹물깔라마리 튀김 메뉴 구상 및 연구 중입니다.</t>
    <phoneticPr fontId="2" type="noConversion"/>
  </si>
  <si>
    <t>이광열 님</t>
    <phoneticPr fontId="2" type="noConversion"/>
  </si>
  <si>
    <t>심효식 님</t>
    <phoneticPr fontId="2" type="noConversion"/>
  </si>
  <si>
    <t>김현규 님</t>
    <phoneticPr fontId="2" type="noConversion"/>
  </si>
  <si>
    <t>3(25)</t>
    <phoneticPr fontId="2" type="noConversion"/>
  </si>
  <si>
    <t>감베리</t>
    <phoneticPr fontId="2" type="noConversion"/>
  </si>
  <si>
    <t>김해진사원, 김두현사원</t>
    <phoneticPr fontId="2" type="noConversion"/>
  </si>
  <si>
    <t>이민혜주임, 황주식주임</t>
    <phoneticPr fontId="2" type="noConversion"/>
  </si>
  <si>
    <t>- 자주오시는 커피손님께서는 오늘 지인분 접대자리로 테라스에서 식사후 커피까지 이용하셨습니다.  오숙현님의 경우 2시에 오셔서 식사와 회의를 겸하여 2층 룸에서</t>
    <phoneticPr fontId="2" type="noConversion"/>
  </si>
  <si>
    <t>식사를 하셨습니다. 식사를 하시며 레드와인 C도 함께 하셨습니다.</t>
    <phoneticPr fontId="2" type="noConversion"/>
  </si>
  <si>
    <t>정동수 주임</t>
    <phoneticPr fontId="2" type="noConversion"/>
  </si>
  <si>
    <t>홍승찬 사원, 신성민 사원</t>
    <phoneticPr fontId="2" type="noConversion"/>
  </si>
  <si>
    <t>김영훈 사원</t>
    <phoneticPr fontId="2" type="noConversion"/>
  </si>
  <si>
    <t>김나윤 대리, 이승규 주임</t>
    <phoneticPr fontId="2" type="noConversion"/>
  </si>
  <si>
    <t>김태헌 사원</t>
    <phoneticPr fontId="2" type="noConversion"/>
  </si>
  <si>
    <t>김유정 님</t>
    <phoneticPr fontId="2" type="noConversion"/>
  </si>
  <si>
    <t>오숙현 님</t>
    <phoneticPr fontId="2" type="noConversion"/>
  </si>
  <si>
    <t>최유리 님</t>
    <phoneticPr fontId="2" type="noConversion"/>
  </si>
  <si>
    <t>D/T</t>
    <phoneticPr fontId="2" type="noConversion"/>
  </si>
  <si>
    <t>Beef Tartare, Salmon Tartare, 오곡리조또, 먹물깔라마리 튀김 메뉴 구상 및 연구중 입니다.</t>
    <phoneticPr fontId="2" type="noConversion"/>
  </si>
  <si>
    <t>김태헌 사원 Hot파트 메뉴 지속적으로 교육중 입니다.</t>
    <phoneticPr fontId="2" type="noConversion"/>
  </si>
  <si>
    <t>신성민 사원 치즈케익 교육 실시 하였습니다.</t>
    <phoneticPr fontId="2" type="noConversion"/>
  </si>
  <si>
    <t>1. 관자크루도</t>
    <phoneticPr fontId="2" type="noConversion"/>
  </si>
  <si>
    <t>2. 훈제연어 양송이 카포나타</t>
    <phoneticPr fontId="2" type="noConversion"/>
  </si>
  <si>
    <t>3. 활새우구이 펜넬 오렌지 샐러드</t>
    <phoneticPr fontId="2" type="noConversion"/>
  </si>
  <si>
    <t>4. 아스파라거스 미트볼 파스타</t>
    <phoneticPr fontId="2" type="noConversion"/>
  </si>
  <si>
    <t>5. 등심 or 연어</t>
    <phoneticPr fontId="2" type="noConversion"/>
  </si>
  <si>
    <t>6. 무화과 티라미수</t>
    <phoneticPr fontId="2" type="noConversion"/>
  </si>
  <si>
    <t xml:space="preserve">-최유리님의 경우 퀘스트라는 제약회사로써 의사선생님 8분과 관계자까지 총 12인이 Roma에서 식사를 이용하셨습니다. 공간과 음식에 대한 만족도가 좋았으며, </t>
    <phoneticPr fontId="2" type="noConversion"/>
  </si>
  <si>
    <t xml:space="preserve">화이트와인 2병과 레드와인 2병을 이용하시며 매출에 도움이 되었습니다. </t>
    <phoneticPr fontId="2" type="noConversion"/>
  </si>
  <si>
    <t>황주식주임, 이민혜주임</t>
    <phoneticPr fontId="2" type="noConversion"/>
  </si>
  <si>
    <t>방지연님</t>
    <phoneticPr fontId="2" type="noConversion"/>
  </si>
  <si>
    <t>빵배송비</t>
    <phoneticPr fontId="2" type="noConversion"/>
  </si>
  <si>
    <t>꽃게로제파스타</t>
    <phoneticPr fontId="2" type="noConversion"/>
  </si>
  <si>
    <t>김기철 님</t>
    <phoneticPr fontId="2" type="noConversion"/>
  </si>
  <si>
    <t>써필드 어머니회</t>
    <phoneticPr fontId="2" type="noConversion"/>
  </si>
  <si>
    <t>조진우 님</t>
    <phoneticPr fontId="2" type="noConversion"/>
  </si>
  <si>
    <t>박남주 님</t>
    <phoneticPr fontId="2" type="noConversion"/>
  </si>
  <si>
    <t>이주미 님</t>
    <phoneticPr fontId="2" type="noConversion"/>
  </si>
  <si>
    <t>정동수 주임, 홍승찬 사원</t>
    <phoneticPr fontId="2" type="noConversion"/>
  </si>
  <si>
    <t>김나윤 대리, 신성민 사원</t>
    <phoneticPr fontId="2" type="noConversion"/>
  </si>
  <si>
    <t>김영훈 사원</t>
    <phoneticPr fontId="2" type="noConversion"/>
  </si>
  <si>
    <t>이승규 주임, 김태헌 사원</t>
    <phoneticPr fontId="2" type="noConversion"/>
  </si>
  <si>
    <t>8월 주방 발주업체 세금계산서 정산 중입니다.</t>
    <phoneticPr fontId="2" type="noConversion"/>
  </si>
  <si>
    <t>신성민 사원 식자재 손질 및 미장 교육 실시 하였습니다.</t>
    <phoneticPr fontId="2" type="noConversion"/>
  </si>
  <si>
    <t>김나윤 대리 주도하에 김영훈 사원 디아볼라 롤 피자 교육 실시 하였습니다.</t>
    <phoneticPr fontId="2" type="noConversion"/>
  </si>
  <si>
    <t>W</t>
    <phoneticPr fontId="2" type="noConversion"/>
  </si>
  <si>
    <t>50대 남성 3인</t>
    <phoneticPr fontId="2" type="noConversion"/>
  </si>
  <si>
    <t>20대 여성 4인</t>
    <phoneticPr fontId="2" type="noConversion"/>
  </si>
  <si>
    <t>30대 여성 2인</t>
    <phoneticPr fontId="2" type="noConversion"/>
  </si>
  <si>
    <t>정봄이계장, 이민혜주임</t>
    <phoneticPr fontId="2" type="noConversion"/>
  </si>
  <si>
    <t>이민혜주임, 정봄이계장</t>
    <phoneticPr fontId="2" type="noConversion"/>
  </si>
  <si>
    <t>김해진사원, 김두현사원</t>
    <phoneticPr fontId="2" type="noConversion"/>
  </si>
  <si>
    <t>식재료 구입</t>
    <phoneticPr fontId="2" type="noConversion"/>
  </si>
  <si>
    <t>- 런치에 오신 김기철님과 조진우님의 경우 같은 회사의 비즈니스 모임이셨습니다. 김기철님의 경우 2층 룸으로 조진우님의 경우 3층 세미룸에서 식사를하셨으며,</t>
    <phoneticPr fontId="2" type="noConversion"/>
  </si>
  <si>
    <t>아무래도 비즈니스 이다보니 쉐어보다 먹기 편한 런치 Aset를 이용하셨고 식사 후에 커피와 함께 디저트를 더 주문하여 이용하셨습니다. 써필드 어머니회의 경우</t>
    <phoneticPr fontId="2" type="noConversion"/>
  </si>
  <si>
    <t>런치 A set와 함께 단품을 섞어 드셨으며, 마찬가지고 식후에 디저트까지 이용하셨습니다.</t>
    <phoneticPr fontId="2" type="noConversion"/>
  </si>
  <si>
    <t>- 크로스 타임을 이용하여 각 직원들의 가을 음료 개발 하는 시간을 갖었습니다.</t>
    <phoneticPr fontId="2" type="noConversion"/>
  </si>
  <si>
    <t>- 박남주님의 경우 어머니 모임이였으며, 이주미님의 경우 비즈니스 모임으로 이루어졌습니다. 객수는 많지 않았으며, 예약하신분과 워킹으로 오신분들의 식사량이 많거</t>
    <phoneticPr fontId="2" type="noConversion"/>
  </si>
  <si>
    <t>나 또는 와인을 이용하시며 객단가의 매출이 좋았습니다.</t>
    <phoneticPr fontId="2" type="noConversion"/>
  </si>
  <si>
    <t>1(17)</t>
    <phoneticPr fontId="2" type="noConversion"/>
  </si>
  <si>
    <t>8(16)</t>
    <phoneticPr fontId="2" type="noConversion"/>
  </si>
  <si>
    <t>0(16)</t>
    <phoneticPr fontId="2" type="noConversion"/>
  </si>
  <si>
    <t>0(25)</t>
    <phoneticPr fontId="2" type="noConversion"/>
  </si>
  <si>
    <t>L/A</t>
    <phoneticPr fontId="2" type="noConversion"/>
  </si>
  <si>
    <t>깔라마리</t>
    <phoneticPr fontId="2" type="noConversion"/>
  </si>
  <si>
    <t>설리반 스쿨</t>
    <phoneticPr fontId="2" type="noConversion"/>
  </si>
  <si>
    <t>이석민 님</t>
    <phoneticPr fontId="2" type="noConversion"/>
  </si>
  <si>
    <t>박대준 님</t>
    <phoneticPr fontId="2" type="noConversion"/>
  </si>
  <si>
    <t>김나윤 대리(휴가)</t>
    <phoneticPr fontId="2" type="noConversion"/>
  </si>
  <si>
    <t>홍승찬 사원, 신성민 사원</t>
    <phoneticPr fontId="2" type="noConversion"/>
  </si>
  <si>
    <t>김영훈 사원</t>
    <phoneticPr fontId="2" type="noConversion"/>
  </si>
  <si>
    <t>이승규 주임, 정동수 주임</t>
    <phoneticPr fontId="2" type="noConversion"/>
  </si>
  <si>
    <t>김태헌 사원</t>
    <phoneticPr fontId="2" type="noConversion"/>
  </si>
  <si>
    <t>이승규 주임, 정동수 주임 주도하에 주방인원 개인 위생 관리 및 복장 규정 에 대해 교육 실시 하였습니다.</t>
    <phoneticPr fontId="2" type="noConversion"/>
  </si>
  <si>
    <t>오늘 부터 디아볼라 롤 피자 서비스 위해서 김영훈 사원, 홍승찬 사원 에게 교육 실시 하였습니다.</t>
    <phoneticPr fontId="2" type="noConversion"/>
  </si>
  <si>
    <t>Beef, Salmon Tartare 의 경우 파지 재활용 방안으로 메뉴 연구중 입니다.</t>
    <phoneticPr fontId="2" type="noConversion"/>
  </si>
  <si>
    <t>디너 서비스에 정글스테이크 판매량이 높았습니다. 부재료들을 모두 소진하여 적절하게 대체 해서 서비스 했습니다.</t>
    <phoneticPr fontId="2" type="noConversion"/>
  </si>
  <si>
    <t>제네시스</t>
    <phoneticPr fontId="2" type="noConversion"/>
  </si>
  <si>
    <t>퀵배송</t>
    <phoneticPr fontId="2" type="noConversion"/>
  </si>
  <si>
    <t>당일예약으로 들어온 제네시스팀은 4인 단품쉐어로 메뉴 이용하셨으며, 베르멘티노 와인 3병과 리저브쉬라즈와인 9병 이용하셨습니다.</t>
    <phoneticPr fontId="2" type="noConversion"/>
  </si>
  <si>
    <t>VIP박대준 부대표님 디너에 단품식사와 함께 좋아하시는 M샤도네이 와인 즐기셨으며, 스테이크 반응이 좋았습니다.</t>
    <phoneticPr fontId="2" type="noConversion"/>
  </si>
  <si>
    <t>스테이크에 대한 만족도가 높아 3개 더 추가 주문하셔서 총 7개 이용하셨고, 후에 치즈플래터까지 제공하여</t>
    <phoneticPr fontId="2" type="noConversion"/>
  </si>
  <si>
    <t>독점해서 수입하는 와인의 설명과 더불어 잘어울리는 치즈 구성에 아주 만족해하셨습니다.</t>
    <phoneticPr fontId="2" type="noConversion"/>
  </si>
  <si>
    <t>정봄이계장</t>
    <phoneticPr fontId="2" type="noConversion"/>
  </si>
  <si>
    <t>이민혜주임,김해진사원</t>
    <phoneticPr fontId="2" type="noConversion"/>
  </si>
  <si>
    <t>김두현사원,황주식주임</t>
    <phoneticPr fontId="2" type="noConversion"/>
  </si>
  <si>
    <t>정봄이계장, 박민호사원(지원)</t>
    <phoneticPr fontId="2" type="noConversion"/>
  </si>
  <si>
    <t>또한, 부산,광주점 및 소셜테이블과 타매장에 대한 안내 또한 함께 이루어졌습니다.</t>
    <phoneticPr fontId="2" type="noConversion"/>
  </si>
  <si>
    <t>가을 시즌에 맞춰 홀직원 음료 개발중입니다.</t>
    <phoneticPr fontId="2" type="noConversion"/>
  </si>
  <si>
    <t>4(7)</t>
    <phoneticPr fontId="2" type="noConversion"/>
  </si>
  <si>
    <t>3(28)</t>
    <phoneticPr fontId="2" type="noConversion"/>
  </si>
  <si>
    <t>10(27)</t>
    <phoneticPr fontId="2" type="noConversion"/>
  </si>
  <si>
    <t>정글스테이크</t>
    <phoneticPr fontId="2" type="noConversion"/>
  </si>
  <si>
    <t>우오바</t>
    <phoneticPr fontId="2" type="noConversion"/>
  </si>
  <si>
    <t>시져샐러드</t>
    <phoneticPr fontId="2" type="noConversion"/>
  </si>
  <si>
    <t>W</t>
    <phoneticPr fontId="2" type="noConversion"/>
  </si>
</sst>
</file>

<file path=xl/styles.xml><?xml version="1.0" encoding="utf-8"?>
<styleSheet xmlns="http://schemas.openxmlformats.org/spreadsheetml/2006/main">
  <numFmts count="5">
    <numFmt numFmtId="6" formatCode="&quot;₩&quot;#,##0;[Red]\-&quot;₩&quot;#,##0"/>
    <numFmt numFmtId="42" formatCode="_-&quot;₩&quot;* #,##0_-;\-&quot;₩&quot;* #,##0_-;_-&quot;₩&quot;* &quot;-&quot;_-;_-@_-"/>
    <numFmt numFmtId="41" formatCode="_-* #,##0_-;\-* #,##0_-;_-* &quot;-&quot;_-;_-@_-"/>
    <numFmt numFmtId="176" formatCode="0.0%"/>
    <numFmt numFmtId="177" formatCode="0_);[Red]\(0\)"/>
  </numFmts>
  <fonts count="18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2"/>
      <color theme="1"/>
      <name val="나눔고딕OTF"/>
      <charset val="129"/>
    </font>
    <font>
      <sz val="20"/>
      <name val="HY나무B"/>
      <family val="1"/>
      <charset val="129"/>
    </font>
    <font>
      <sz val="10"/>
      <color theme="1"/>
      <name val="HY나무B"/>
      <family val="1"/>
      <charset val="129"/>
    </font>
    <font>
      <sz val="10"/>
      <name val="HY나무B"/>
      <family val="1"/>
      <charset val="129"/>
    </font>
    <font>
      <sz val="14"/>
      <color theme="1"/>
      <name val="HY나무B"/>
      <family val="1"/>
      <charset val="129"/>
    </font>
    <font>
      <sz val="12"/>
      <color theme="1"/>
      <name val="HY나무B"/>
      <family val="1"/>
      <charset val="129"/>
    </font>
    <font>
      <sz val="11"/>
      <color theme="1"/>
      <name val="HY나무B"/>
      <family val="1"/>
      <charset val="129"/>
    </font>
    <font>
      <sz val="10"/>
      <color theme="1"/>
      <name val="맑은 고딕"/>
      <family val="2"/>
      <charset val="129"/>
      <scheme val="minor"/>
    </font>
    <font>
      <sz val="10"/>
      <color theme="1"/>
      <name val="HY나무M"/>
      <family val="1"/>
      <charset val="129"/>
    </font>
    <font>
      <sz val="14"/>
      <color rgb="FF000000"/>
      <name val="HY나무B"/>
      <family val="1"/>
      <charset val="129"/>
    </font>
    <font>
      <sz val="11"/>
      <color rgb="FF000000"/>
      <name val="HY나무B"/>
      <family val="1"/>
      <charset val="129"/>
    </font>
    <font>
      <sz val="10"/>
      <color rgb="FF000000"/>
      <name val="HY나무B"/>
      <family val="1"/>
      <charset val="129"/>
    </font>
    <font>
      <b/>
      <sz val="12"/>
      <color theme="1"/>
      <name val="Nanum Gothic"/>
      <family val="2"/>
    </font>
    <font>
      <b/>
      <sz val="10"/>
      <color theme="1"/>
      <name val="Nanum Gothic"/>
    </font>
    <font>
      <b/>
      <sz val="11"/>
      <color theme="1"/>
      <name val="Nanum Gothic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2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225"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14" fontId="5" fillId="0" borderId="1" xfId="0" applyNumberFormat="1" applyFont="1" applyBorder="1" applyAlignment="1">
      <alignment horizontal="center" vertical="center"/>
    </xf>
    <xf numFmtId="14" fontId="6" fillId="3" borderId="1" xfId="0" applyNumberFormat="1" applyFont="1" applyFill="1" applyBorder="1" applyAlignment="1">
      <alignment horizontal="center" vertical="center"/>
    </xf>
    <xf numFmtId="14" fontId="5" fillId="3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9" fontId="0" fillId="0" borderId="0" xfId="0" applyNumberFormat="1" applyAlignment="1"/>
    <xf numFmtId="0" fontId="5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41" fontId="5" fillId="0" borderId="1" xfId="1" applyFont="1" applyBorder="1" applyAlignment="1">
      <alignment vertical="center"/>
    </xf>
    <xf numFmtId="6" fontId="5" fillId="3" borderId="1" xfId="2" applyNumberFormat="1" applyFont="1" applyFill="1" applyBorder="1" applyAlignment="1">
      <alignment horizontal="center" vertical="center"/>
    </xf>
    <xf numFmtId="9" fontId="5" fillId="0" borderId="1" xfId="2" applyNumberFormat="1" applyFont="1" applyBorder="1" applyAlignment="1">
      <alignment horizontal="center" vertical="center"/>
    </xf>
    <xf numFmtId="176" fontId="5" fillId="3" borderId="1" xfId="2" applyNumberFormat="1" applyFont="1" applyFill="1" applyBorder="1" applyAlignment="1">
      <alignment horizontal="center" vertical="center"/>
    </xf>
    <xf numFmtId="41" fontId="5" fillId="0" borderId="1" xfId="1" applyFont="1" applyBorder="1" applyAlignment="1">
      <alignment horizontal="right" vertical="center"/>
    </xf>
    <xf numFmtId="41" fontId="0" fillId="0" borderId="0" xfId="0" applyNumberFormat="1" applyAlignment="1"/>
    <xf numFmtId="41" fontId="5" fillId="0" borderId="7" xfId="1" applyFont="1" applyBorder="1" applyAlignment="1">
      <alignment horizontal="right" vertical="center"/>
    </xf>
    <xf numFmtId="0" fontId="0" fillId="0" borderId="7" xfId="0" applyBorder="1" applyAlignment="1"/>
    <xf numFmtId="176" fontId="5" fillId="0" borderId="1" xfId="2" applyNumberFormat="1" applyFont="1" applyBorder="1" applyAlignment="1">
      <alignment horizontal="right" vertical="center"/>
    </xf>
    <xf numFmtId="9" fontId="5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0" borderId="1" xfId="0" applyFont="1" applyBorder="1" applyAlignment="1"/>
    <xf numFmtId="20" fontId="5" fillId="0" borderId="1" xfId="0" applyNumberFormat="1" applyFont="1" applyBorder="1" applyAlignment="1">
      <alignment horizontal="center" vertical="center"/>
    </xf>
    <xf numFmtId="177" fontId="5" fillId="0" borderId="1" xfId="3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42" fontId="14" fillId="0" borderId="1" xfId="2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top"/>
    </xf>
    <xf numFmtId="0" fontId="6" fillId="3" borderId="5" xfId="0" applyFont="1" applyFill="1" applyBorder="1" applyAlignment="1">
      <alignment horizontal="center"/>
    </xf>
    <xf numFmtId="0" fontId="11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20" fontId="5" fillId="0" borderId="2" xfId="0" applyNumberFormat="1" applyFont="1" applyBorder="1" applyAlignment="1">
      <alignment vertical="center"/>
    </xf>
    <xf numFmtId="20" fontId="5" fillId="0" borderId="3" xfId="0" applyNumberFormat="1" applyFont="1" applyBorder="1" applyAlignme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left" vertical="top"/>
    </xf>
    <xf numFmtId="177" fontId="5" fillId="0" borderId="6" xfId="3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5" borderId="2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5" borderId="2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5" fillId="5" borderId="2" xfId="0" quotePrefix="1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3" fontId="17" fillId="0" borderId="0" xfId="0" applyNumberFormat="1" applyFo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quotePrefix="1" applyFont="1" applyFill="1" applyBorder="1" applyAlignment="1">
      <alignment horizontal="left" vertical="center"/>
    </xf>
    <xf numFmtId="0" fontId="5" fillId="5" borderId="3" xfId="0" quotePrefix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2" xfId="0" quotePrefix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5" fillId="5" borderId="2" xfId="0" applyFont="1" applyFill="1" applyBorder="1" applyAlignment="1">
      <alignment horizontal="left" vertical="center"/>
    </xf>
    <xf numFmtId="0" fontId="5" fillId="5" borderId="2" xfId="0" quotePrefix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top"/>
    </xf>
    <xf numFmtId="0" fontId="5" fillId="5" borderId="4" xfId="0" applyFont="1" applyFill="1" applyBorder="1" applyAlignment="1">
      <alignment horizontal="left" vertical="top"/>
    </xf>
    <xf numFmtId="0" fontId="5" fillId="5" borderId="3" xfId="0" applyFont="1" applyFill="1" applyBorder="1" applyAlignment="1">
      <alignment horizontal="left" vertical="top"/>
    </xf>
    <xf numFmtId="0" fontId="5" fillId="5" borderId="4" xfId="0" quotePrefix="1" applyFont="1" applyFill="1" applyBorder="1" applyAlignment="1">
      <alignment horizontal="left" vertical="top"/>
    </xf>
    <xf numFmtId="0" fontId="5" fillId="5" borderId="3" xfId="0" quotePrefix="1" applyFont="1" applyFill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5" fillId="5" borderId="2" xfId="0" quotePrefix="1" applyFont="1" applyFill="1" applyBorder="1" applyAlignment="1">
      <alignment horizontal="left" vertical="top"/>
    </xf>
    <xf numFmtId="0" fontId="9" fillId="3" borderId="5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3" borderId="6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8" fillId="3" borderId="1" xfId="0" applyFont="1" applyFill="1" applyBorder="1" applyAlignment="1">
      <alignment horizontal="center" vertical="center"/>
    </xf>
    <xf numFmtId="20" fontId="5" fillId="0" borderId="2" xfId="0" applyNumberFormat="1" applyFont="1" applyBorder="1" applyAlignment="1">
      <alignment horizontal="left" vertical="center"/>
    </xf>
    <xf numFmtId="20" fontId="5" fillId="0" borderId="3" xfId="0" applyNumberFormat="1" applyFont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0" fontId="5" fillId="0" borderId="2" xfId="0" applyNumberFormat="1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2" fontId="7" fillId="2" borderId="2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5" fillId="5" borderId="4" xfId="0" quotePrefix="1" applyFont="1" applyFill="1" applyBorder="1" applyAlignment="1">
      <alignment horizontal="left" vertical="center"/>
    </xf>
    <xf numFmtId="0" fontId="5" fillId="5" borderId="3" xfId="0" quotePrefix="1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left" vertical="center"/>
    </xf>
    <xf numFmtId="0" fontId="5" fillId="5" borderId="3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5" fillId="5" borderId="2" xfId="0" quotePrefix="1" applyFont="1" applyFill="1" applyBorder="1" applyAlignment="1">
      <alignment horizontal="left" vertical="center"/>
    </xf>
    <xf numFmtId="42" fontId="5" fillId="0" borderId="1" xfId="0" applyNumberFormat="1" applyFont="1" applyBorder="1" applyAlignment="1">
      <alignment horizontal="left" vertical="center"/>
    </xf>
  </cellXfs>
  <cellStyles count="4">
    <cellStyle name="백분율" xfId="3" builtinId="5"/>
    <cellStyle name="쉼표 [0]" xfId="1" builtinId="6"/>
    <cellStyle name="통화 [0]" xfId="2" builtinId="7"/>
    <cellStyle name="표준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26" Type="http://schemas.openxmlformats.org/officeDocument/2006/relationships/image" Target="../media/image29.jpeg"/><Relationship Id="rId3" Type="http://schemas.openxmlformats.org/officeDocument/2006/relationships/image" Target="../media/image6.jpeg"/><Relationship Id="rId21" Type="http://schemas.openxmlformats.org/officeDocument/2006/relationships/image" Target="../media/image24.jpe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jpeg"/><Relationship Id="rId29" Type="http://schemas.openxmlformats.org/officeDocument/2006/relationships/image" Target="../media/image32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24" Type="http://schemas.openxmlformats.org/officeDocument/2006/relationships/image" Target="../media/image27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10" Type="http://schemas.openxmlformats.org/officeDocument/2006/relationships/image" Target="../media/image13.jpeg"/><Relationship Id="rId19" Type="http://schemas.openxmlformats.org/officeDocument/2006/relationships/image" Target="../media/image22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jpeg"/><Relationship Id="rId2" Type="http://schemas.openxmlformats.org/officeDocument/2006/relationships/image" Target="../media/image38.jpeg"/><Relationship Id="rId1" Type="http://schemas.openxmlformats.org/officeDocument/2006/relationships/image" Target="../media/image37.jpeg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4" Type="http://schemas.openxmlformats.org/officeDocument/2006/relationships/image" Target="../media/image4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5" Type="http://schemas.openxmlformats.org/officeDocument/2006/relationships/image" Target="../media/image50.jpeg"/><Relationship Id="rId4" Type="http://schemas.openxmlformats.org/officeDocument/2006/relationships/image" Target="../media/image49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3.jpeg"/><Relationship Id="rId2" Type="http://schemas.openxmlformats.org/officeDocument/2006/relationships/image" Target="../media/image52.jpeg"/><Relationship Id="rId1" Type="http://schemas.openxmlformats.org/officeDocument/2006/relationships/image" Target="../media/image51.jpeg"/><Relationship Id="rId5" Type="http://schemas.openxmlformats.org/officeDocument/2006/relationships/image" Target="../media/image55.jpeg"/><Relationship Id="rId4" Type="http://schemas.openxmlformats.org/officeDocument/2006/relationships/image" Target="../media/image5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36</xdr:row>
      <xdr:rowOff>9525</xdr:rowOff>
    </xdr:from>
    <xdr:to>
      <xdr:col>7</xdr:col>
      <xdr:colOff>95250</xdr:colOff>
      <xdr:row>45</xdr:row>
      <xdr:rowOff>9525</xdr:rowOff>
    </xdr:to>
    <xdr:pic>
      <xdr:nvPicPr>
        <xdr:cNvPr id="2" name="그림 1" descr="KakaoTalk_20160803_16102391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72750" y="7781925"/>
          <a:ext cx="1609725" cy="188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36</xdr:row>
      <xdr:rowOff>16668</xdr:rowOff>
    </xdr:from>
    <xdr:to>
      <xdr:col>10</xdr:col>
      <xdr:colOff>476249</xdr:colOff>
      <xdr:row>45</xdr:row>
      <xdr:rowOff>0</xdr:rowOff>
    </xdr:to>
    <xdr:pic>
      <xdr:nvPicPr>
        <xdr:cNvPr id="3" name="그림 2" descr="KakaoTalk_20160803_1610226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92000" y="7789068"/>
          <a:ext cx="2428874" cy="1869282"/>
        </a:xfrm>
        <a:prstGeom prst="rect">
          <a:avLst/>
        </a:prstGeom>
      </xdr:spPr>
    </xdr:pic>
    <xdr:clientData/>
  </xdr:twoCellAnchor>
  <xdr:twoCellAnchor editAs="oneCell">
    <xdr:from>
      <xdr:col>6</xdr:col>
      <xdr:colOff>33337</xdr:colOff>
      <xdr:row>45</xdr:row>
      <xdr:rowOff>28575</xdr:rowOff>
    </xdr:from>
    <xdr:to>
      <xdr:col>7</xdr:col>
      <xdr:colOff>114300</xdr:colOff>
      <xdr:row>55</xdr:row>
      <xdr:rowOff>28575</xdr:rowOff>
    </xdr:to>
    <xdr:pic>
      <xdr:nvPicPr>
        <xdr:cNvPr id="4" name="그림 3" descr="KakaoTalk_20160803_16102176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587037" y="9686925"/>
          <a:ext cx="1614488" cy="2152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63384</xdr:colOff>
      <xdr:row>66</xdr:row>
      <xdr:rowOff>57150</xdr:rowOff>
    </xdr:from>
    <xdr:to>
      <xdr:col>1</xdr:col>
      <xdr:colOff>1110853</xdr:colOff>
      <xdr:row>80</xdr:row>
      <xdr:rowOff>56775</xdr:rowOff>
    </xdr:to>
    <xdr:pic>
      <xdr:nvPicPr>
        <xdr:cNvPr id="2" name="그림 1" descr="KakaoTalk_20160805_13123698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flipH="1">
          <a:off x="63384" y="14173200"/>
          <a:ext cx="2199994" cy="2933325"/>
        </a:xfrm>
        <a:prstGeom prst="rect">
          <a:avLst/>
        </a:prstGeom>
      </xdr:spPr>
    </xdr:pic>
    <xdr:clientData/>
  </xdr:twoCellAnchor>
  <xdr:twoCellAnchor editAs="oneCell">
    <xdr:from>
      <xdr:col>3</xdr:col>
      <xdr:colOff>926662</xdr:colOff>
      <xdr:row>55</xdr:row>
      <xdr:rowOff>111900</xdr:rowOff>
    </xdr:from>
    <xdr:to>
      <xdr:col>5</xdr:col>
      <xdr:colOff>1335862</xdr:colOff>
      <xdr:row>66</xdr:row>
      <xdr:rowOff>6844</xdr:rowOff>
    </xdr:to>
    <xdr:pic>
      <xdr:nvPicPr>
        <xdr:cNvPr id="3" name="그림 2" descr="KakaoTalk_20160805_131238058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 flipH="1">
          <a:off x="6032062" y="11922900"/>
          <a:ext cx="2933325" cy="2199994"/>
        </a:xfrm>
        <a:prstGeom prst="rect">
          <a:avLst/>
        </a:prstGeom>
      </xdr:spPr>
    </xdr:pic>
    <xdr:clientData/>
  </xdr:twoCellAnchor>
  <xdr:twoCellAnchor editAs="oneCell">
    <xdr:from>
      <xdr:col>2</xdr:col>
      <xdr:colOff>228937</xdr:colOff>
      <xdr:row>55</xdr:row>
      <xdr:rowOff>109500</xdr:rowOff>
    </xdr:from>
    <xdr:to>
      <xdr:col>3</xdr:col>
      <xdr:colOff>866737</xdr:colOff>
      <xdr:row>66</xdr:row>
      <xdr:rowOff>4444</xdr:rowOff>
    </xdr:to>
    <xdr:pic>
      <xdr:nvPicPr>
        <xdr:cNvPr id="4" name="그림 3" descr="KakaoTalk_20160805_13123956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flipH="1">
          <a:off x="3038812" y="11920500"/>
          <a:ext cx="2933325" cy="2199994"/>
        </a:xfrm>
        <a:prstGeom prst="rect">
          <a:avLst/>
        </a:prstGeom>
      </xdr:spPr>
    </xdr:pic>
    <xdr:clientData/>
  </xdr:twoCellAnchor>
  <xdr:twoCellAnchor editAs="oneCell">
    <xdr:from>
      <xdr:col>0</xdr:col>
      <xdr:colOff>55087</xdr:colOff>
      <xdr:row>55</xdr:row>
      <xdr:rowOff>97575</xdr:rowOff>
    </xdr:from>
    <xdr:to>
      <xdr:col>2</xdr:col>
      <xdr:colOff>178537</xdr:colOff>
      <xdr:row>65</xdr:row>
      <xdr:rowOff>202069</xdr:rowOff>
    </xdr:to>
    <xdr:pic>
      <xdr:nvPicPr>
        <xdr:cNvPr id="5" name="그림 4" descr="KakaoTalk_20160805_1312407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55087" y="11908575"/>
          <a:ext cx="2933325" cy="2199994"/>
        </a:xfrm>
        <a:prstGeom prst="rect">
          <a:avLst/>
        </a:prstGeom>
      </xdr:spPr>
    </xdr:pic>
    <xdr:clientData/>
  </xdr:twoCellAnchor>
  <xdr:twoCellAnchor editAs="oneCell">
    <xdr:from>
      <xdr:col>5</xdr:col>
      <xdr:colOff>1492425</xdr:colOff>
      <xdr:row>57</xdr:row>
      <xdr:rowOff>28500</xdr:rowOff>
    </xdr:from>
    <xdr:to>
      <xdr:col>6</xdr:col>
      <xdr:colOff>523800</xdr:colOff>
      <xdr:row>64</xdr:row>
      <xdr:rowOff>28313</xdr:rowOff>
    </xdr:to>
    <xdr:pic>
      <xdr:nvPicPr>
        <xdr:cNvPr id="6" name="그림 5" descr="KakaoTalk_20160805_13510702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flipH="1">
          <a:off x="9121950" y="12258600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11</xdr:col>
      <xdr:colOff>508950</xdr:colOff>
      <xdr:row>57</xdr:row>
      <xdr:rowOff>188025</xdr:rowOff>
    </xdr:from>
    <xdr:to>
      <xdr:col>14</xdr:col>
      <xdr:colOff>407100</xdr:colOff>
      <xdr:row>64</xdr:row>
      <xdr:rowOff>187838</xdr:rowOff>
    </xdr:to>
    <xdr:pic>
      <xdr:nvPicPr>
        <xdr:cNvPr id="7" name="그림 6" descr="KakaoTalk_20160805_1351077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flipH="1">
          <a:off x="15339375" y="12418125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7</xdr:col>
      <xdr:colOff>431081</xdr:colOff>
      <xdr:row>86</xdr:row>
      <xdr:rowOff>61801</xdr:rowOff>
    </xdr:from>
    <xdr:to>
      <xdr:col>9</xdr:col>
      <xdr:colOff>526144</xdr:colOff>
      <xdr:row>95</xdr:row>
      <xdr:rowOff>131401</xdr:rowOff>
    </xdr:to>
    <xdr:pic>
      <xdr:nvPicPr>
        <xdr:cNvPr id="8" name="그림 7" descr="KakaoTalk_20160805_135108279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flipH="1">
          <a:off x="12518306" y="18368851"/>
          <a:ext cx="1466663" cy="1955550"/>
        </a:xfrm>
        <a:prstGeom prst="rect">
          <a:avLst/>
        </a:prstGeom>
      </xdr:spPr>
    </xdr:pic>
    <xdr:clientData/>
  </xdr:twoCellAnchor>
  <xdr:twoCellAnchor editAs="oneCell">
    <xdr:from>
      <xdr:col>9</xdr:col>
      <xdr:colOff>618450</xdr:colOff>
      <xdr:row>85</xdr:row>
      <xdr:rowOff>192750</xdr:rowOff>
    </xdr:from>
    <xdr:to>
      <xdr:col>12</xdr:col>
      <xdr:colOff>516600</xdr:colOff>
      <xdr:row>92</xdr:row>
      <xdr:rowOff>192563</xdr:rowOff>
    </xdr:to>
    <xdr:pic>
      <xdr:nvPicPr>
        <xdr:cNvPr id="9" name="그림 8" descr="KakaoTalk_20160805_13510893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14077275" y="18290250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5</xdr:col>
      <xdr:colOff>2844900</xdr:colOff>
      <xdr:row>86</xdr:row>
      <xdr:rowOff>9375</xdr:rowOff>
    </xdr:from>
    <xdr:to>
      <xdr:col>7</xdr:col>
      <xdr:colOff>342750</xdr:colOff>
      <xdr:row>93</xdr:row>
      <xdr:rowOff>9188</xdr:rowOff>
    </xdr:to>
    <xdr:pic>
      <xdr:nvPicPr>
        <xdr:cNvPr id="10" name="그림 9" descr="KakaoTalk_20160805_135109494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H="1">
          <a:off x="10474425" y="18316425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5</xdr:col>
      <xdr:colOff>823200</xdr:colOff>
      <xdr:row>86</xdr:row>
      <xdr:rowOff>45075</xdr:rowOff>
    </xdr:from>
    <xdr:to>
      <xdr:col>5</xdr:col>
      <xdr:colOff>2778750</xdr:colOff>
      <xdr:row>93</xdr:row>
      <xdr:rowOff>44888</xdr:rowOff>
    </xdr:to>
    <xdr:pic>
      <xdr:nvPicPr>
        <xdr:cNvPr id="11" name="그림 10" descr="KakaoTalk_20160805_13511007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8452725" y="18352125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4</xdr:col>
      <xdr:colOff>315975</xdr:colOff>
      <xdr:row>86</xdr:row>
      <xdr:rowOff>52200</xdr:rowOff>
    </xdr:from>
    <xdr:to>
      <xdr:col>5</xdr:col>
      <xdr:colOff>757050</xdr:colOff>
      <xdr:row>93</xdr:row>
      <xdr:rowOff>52013</xdr:rowOff>
    </xdr:to>
    <xdr:pic>
      <xdr:nvPicPr>
        <xdr:cNvPr id="12" name="그림 11" descr="KakaoTalk_20160805_13511069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6431025" y="18359250"/>
          <a:ext cx="1955550" cy="1466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1256550</xdr:colOff>
      <xdr:row>86</xdr:row>
      <xdr:rowOff>11701</xdr:rowOff>
    </xdr:from>
    <xdr:to>
      <xdr:col>2</xdr:col>
      <xdr:colOff>1554750</xdr:colOff>
      <xdr:row>95</xdr:row>
      <xdr:rowOff>81301</xdr:rowOff>
    </xdr:to>
    <xdr:pic>
      <xdr:nvPicPr>
        <xdr:cNvPr id="13" name="그림 12" descr="KakaoTalk_20160805_1351112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flipH="1">
          <a:off x="2409075" y="183187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0</xdr:col>
      <xdr:colOff>292125</xdr:colOff>
      <xdr:row>80</xdr:row>
      <xdr:rowOff>152176</xdr:rowOff>
    </xdr:from>
    <xdr:to>
      <xdr:col>1</xdr:col>
      <xdr:colOff>1095150</xdr:colOff>
      <xdr:row>90</xdr:row>
      <xdr:rowOff>12226</xdr:rowOff>
    </xdr:to>
    <xdr:pic>
      <xdr:nvPicPr>
        <xdr:cNvPr id="14" name="그림 13" descr="KakaoTalk_20160805_13511169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flipH="1">
          <a:off x="292125" y="1720192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1613700</xdr:colOff>
      <xdr:row>85</xdr:row>
      <xdr:rowOff>178351</xdr:rowOff>
    </xdr:from>
    <xdr:to>
      <xdr:col>4</xdr:col>
      <xdr:colOff>264075</xdr:colOff>
      <xdr:row>95</xdr:row>
      <xdr:rowOff>38401</xdr:rowOff>
    </xdr:to>
    <xdr:pic>
      <xdr:nvPicPr>
        <xdr:cNvPr id="15" name="그림 14" descr="KakaoTalk_20160805_13511222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flipH="1">
          <a:off x="4423575" y="182758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6</xdr:col>
      <xdr:colOff>649275</xdr:colOff>
      <xdr:row>56</xdr:row>
      <xdr:rowOff>42601</xdr:rowOff>
    </xdr:from>
    <xdr:to>
      <xdr:col>8</xdr:col>
      <xdr:colOff>385500</xdr:colOff>
      <xdr:row>65</xdr:row>
      <xdr:rowOff>112201</xdr:rowOff>
    </xdr:to>
    <xdr:pic>
      <xdr:nvPicPr>
        <xdr:cNvPr id="16" name="그림 15" descr="KakaoTalk_20160805_161836578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flipH="1">
          <a:off x="11202975" y="120631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8</xdr:col>
      <xdr:colOff>475425</xdr:colOff>
      <xdr:row>56</xdr:row>
      <xdr:rowOff>87826</xdr:rowOff>
    </xdr:from>
    <xdr:to>
      <xdr:col>11</xdr:col>
      <xdr:colOff>373575</xdr:colOff>
      <xdr:row>65</xdr:row>
      <xdr:rowOff>157426</xdr:rowOff>
    </xdr:to>
    <xdr:pic>
      <xdr:nvPicPr>
        <xdr:cNvPr id="17" name="그림 16" descr="KakaoTalk_20160805_161837606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flipH="1">
          <a:off x="13248450" y="1210837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387300</xdr:colOff>
      <xdr:row>76</xdr:row>
      <xdr:rowOff>9226</xdr:rowOff>
    </xdr:from>
    <xdr:to>
      <xdr:col>13</xdr:col>
      <xdr:colOff>285450</xdr:colOff>
      <xdr:row>85</xdr:row>
      <xdr:rowOff>78826</xdr:rowOff>
    </xdr:to>
    <xdr:pic>
      <xdr:nvPicPr>
        <xdr:cNvPr id="18" name="그림 17" descr="KakaoTalk_20160805_161838997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flipH="1">
          <a:off x="14531925" y="1622077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384900</xdr:colOff>
      <xdr:row>66</xdr:row>
      <xdr:rowOff>73501</xdr:rowOff>
    </xdr:from>
    <xdr:to>
      <xdr:col>13</xdr:col>
      <xdr:colOff>283050</xdr:colOff>
      <xdr:row>75</xdr:row>
      <xdr:rowOff>143101</xdr:rowOff>
    </xdr:to>
    <xdr:pic>
      <xdr:nvPicPr>
        <xdr:cNvPr id="19" name="그림 18" descr="KakaoTalk_20160805_16184089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 flipH="1">
          <a:off x="14529525" y="141895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7</xdr:col>
      <xdr:colOff>411075</xdr:colOff>
      <xdr:row>76</xdr:row>
      <xdr:rowOff>71101</xdr:rowOff>
    </xdr:from>
    <xdr:to>
      <xdr:col>10</xdr:col>
      <xdr:colOff>309225</xdr:colOff>
      <xdr:row>85</xdr:row>
      <xdr:rowOff>140701</xdr:rowOff>
    </xdr:to>
    <xdr:pic>
      <xdr:nvPicPr>
        <xdr:cNvPr id="20" name="그림 19" descr="KakaoTalk_20160805_16191169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 flipH="1">
          <a:off x="12498300" y="162826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7</xdr:col>
      <xdr:colOff>418200</xdr:colOff>
      <xdr:row>66</xdr:row>
      <xdr:rowOff>68701</xdr:rowOff>
    </xdr:from>
    <xdr:to>
      <xdr:col>10</xdr:col>
      <xdr:colOff>316350</xdr:colOff>
      <xdr:row>75</xdr:row>
      <xdr:rowOff>138301</xdr:rowOff>
    </xdr:to>
    <xdr:pic>
      <xdr:nvPicPr>
        <xdr:cNvPr id="21" name="그림 20" descr="KakaoTalk_20160805_161912312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 flipH="1">
          <a:off x="12505425" y="141847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5</xdr:col>
      <xdr:colOff>2816100</xdr:colOff>
      <xdr:row>76</xdr:row>
      <xdr:rowOff>47251</xdr:rowOff>
    </xdr:from>
    <xdr:to>
      <xdr:col>7</xdr:col>
      <xdr:colOff>313950</xdr:colOff>
      <xdr:row>85</xdr:row>
      <xdr:rowOff>116851</xdr:rowOff>
    </xdr:to>
    <xdr:pic>
      <xdr:nvPicPr>
        <xdr:cNvPr id="22" name="그림 21" descr="KakaoTalk_20160805_16191288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 flipH="1">
          <a:off x="10445625" y="1625880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5</xdr:col>
      <xdr:colOff>2804175</xdr:colOff>
      <xdr:row>66</xdr:row>
      <xdr:rowOff>92476</xdr:rowOff>
    </xdr:from>
    <xdr:to>
      <xdr:col>7</xdr:col>
      <xdr:colOff>302025</xdr:colOff>
      <xdr:row>75</xdr:row>
      <xdr:rowOff>162076</xdr:rowOff>
    </xdr:to>
    <xdr:pic>
      <xdr:nvPicPr>
        <xdr:cNvPr id="23" name="그림 22" descr="KakaoTalk_20160805_16191350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 flipH="1">
          <a:off x="10433700" y="1420852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5</xdr:col>
      <xdr:colOff>782475</xdr:colOff>
      <xdr:row>76</xdr:row>
      <xdr:rowOff>51976</xdr:rowOff>
    </xdr:from>
    <xdr:to>
      <xdr:col>5</xdr:col>
      <xdr:colOff>2738025</xdr:colOff>
      <xdr:row>85</xdr:row>
      <xdr:rowOff>121576</xdr:rowOff>
    </xdr:to>
    <xdr:pic>
      <xdr:nvPicPr>
        <xdr:cNvPr id="24" name="그림 23" descr="KakaoTalk_20160805_161914132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 flipH="1">
          <a:off x="8412000" y="1626352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5</xdr:col>
      <xdr:colOff>770550</xdr:colOff>
      <xdr:row>66</xdr:row>
      <xdr:rowOff>87676</xdr:rowOff>
    </xdr:from>
    <xdr:to>
      <xdr:col>5</xdr:col>
      <xdr:colOff>2726100</xdr:colOff>
      <xdr:row>75</xdr:row>
      <xdr:rowOff>157276</xdr:rowOff>
    </xdr:to>
    <xdr:pic>
      <xdr:nvPicPr>
        <xdr:cNvPr id="25" name="그림 24" descr="KakaoTalk_20160805_161914727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flipH="1">
          <a:off x="8400075" y="1420372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4</xdr:col>
      <xdr:colOff>272850</xdr:colOff>
      <xdr:row>76</xdr:row>
      <xdr:rowOff>56701</xdr:rowOff>
    </xdr:from>
    <xdr:to>
      <xdr:col>5</xdr:col>
      <xdr:colOff>713925</xdr:colOff>
      <xdr:row>85</xdr:row>
      <xdr:rowOff>126301</xdr:rowOff>
    </xdr:to>
    <xdr:pic>
      <xdr:nvPicPr>
        <xdr:cNvPr id="26" name="그림 25" descr="KakaoTalk_20160805_161915328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 flipH="1">
          <a:off x="6387900" y="162682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2</xdr:col>
      <xdr:colOff>1546800</xdr:colOff>
      <xdr:row>76</xdr:row>
      <xdr:rowOff>54301</xdr:rowOff>
    </xdr:from>
    <xdr:to>
      <xdr:col>4</xdr:col>
      <xdr:colOff>197175</xdr:colOff>
      <xdr:row>85</xdr:row>
      <xdr:rowOff>123901</xdr:rowOff>
    </xdr:to>
    <xdr:pic>
      <xdr:nvPicPr>
        <xdr:cNvPr id="27" name="그림 26" descr="KakaoTalk_20160805_16191593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flipH="1">
          <a:off x="4356675" y="162658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1182450</xdr:colOff>
      <xdr:row>76</xdr:row>
      <xdr:rowOff>32851</xdr:rowOff>
    </xdr:from>
    <xdr:to>
      <xdr:col>2</xdr:col>
      <xdr:colOff>1480650</xdr:colOff>
      <xdr:row>85</xdr:row>
      <xdr:rowOff>102451</xdr:rowOff>
    </xdr:to>
    <xdr:pic>
      <xdr:nvPicPr>
        <xdr:cNvPr id="28" name="그림 27" descr="KakaoTalk_20160805_16191646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 flipH="1">
          <a:off x="2334975" y="1624440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4</xdr:col>
      <xdr:colOff>265650</xdr:colOff>
      <xdr:row>66</xdr:row>
      <xdr:rowOff>78076</xdr:rowOff>
    </xdr:from>
    <xdr:to>
      <xdr:col>5</xdr:col>
      <xdr:colOff>706725</xdr:colOff>
      <xdr:row>75</xdr:row>
      <xdr:rowOff>147676</xdr:rowOff>
    </xdr:to>
    <xdr:pic>
      <xdr:nvPicPr>
        <xdr:cNvPr id="29" name="그림 28" descr="KakaoTalk_20160805_16191708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 flipH="1">
          <a:off x="6380700" y="14194126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2</xdr:col>
      <xdr:colOff>1558650</xdr:colOff>
      <xdr:row>66</xdr:row>
      <xdr:rowOff>85201</xdr:rowOff>
    </xdr:from>
    <xdr:to>
      <xdr:col>4</xdr:col>
      <xdr:colOff>209025</xdr:colOff>
      <xdr:row>75</xdr:row>
      <xdr:rowOff>154801</xdr:rowOff>
    </xdr:to>
    <xdr:pic>
      <xdr:nvPicPr>
        <xdr:cNvPr id="30" name="그림 29" descr="KakaoTalk_20160805_16191765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flipH="1">
          <a:off x="4368525" y="14201251"/>
          <a:ext cx="1955550" cy="1955550"/>
        </a:xfrm>
        <a:prstGeom prst="rect">
          <a:avLst/>
        </a:prstGeom>
      </xdr:spPr>
    </xdr:pic>
    <xdr:clientData/>
  </xdr:twoCellAnchor>
  <xdr:twoCellAnchor editAs="oneCell">
    <xdr:from>
      <xdr:col>1</xdr:col>
      <xdr:colOff>1194300</xdr:colOff>
      <xdr:row>66</xdr:row>
      <xdr:rowOff>73276</xdr:rowOff>
    </xdr:from>
    <xdr:to>
      <xdr:col>2</xdr:col>
      <xdr:colOff>1492500</xdr:colOff>
      <xdr:row>75</xdr:row>
      <xdr:rowOff>142876</xdr:rowOff>
    </xdr:to>
    <xdr:pic>
      <xdr:nvPicPr>
        <xdr:cNvPr id="31" name="그림 30" descr="KakaoTalk_20160805_161918323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 flipH="1">
          <a:off x="2346825" y="14189326"/>
          <a:ext cx="1955550" cy="1955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33</xdr:row>
      <xdr:rowOff>133349</xdr:rowOff>
    </xdr:from>
    <xdr:to>
      <xdr:col>7</xdr:col>
      <xdr:colOff>531019</xdr:colOff>
      <xdr:row>46</xdr:row>
      <xdr:rowOff>104774</xdr:rowOff>
    </xdr:to>
    <xdr:pic>
      <xdr:nvPicPr>
        <xdr:cNvPr id="2" name="그림 1" descr="KakaoTalk_20160806_18120347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53700" y="6381749"/>
          <a:ext cx="2064544" cy="2752725"/>
        </a:xfrm>
        <a:prstGeom prst="rect">
          <a:avLst/>
        </a:prstGeom>
      </xdr:spPr>
    </xdr:pic>
    <xdr:clientData/>
  </xdr:twoCellAnchor>
  <xdr:twoCellAnchor editAs="oneCell">
    <xdr:from>
      <xdr:col>6</xdr:col>
      <xdr:colOff>7125</xdr:colOff>
      <xdr:row>46</xdr:row>
      <xdr:rowOff>121426</xdr:rowOff>
    </xdr:from>
    <xdr:to>
      <xdr:col>7</xdr:col>
      <xdr:colOff>533399</xdr:colOff>
      <xdr:row>59</xdr:row>
      <xdr:rowOff>86524</xdr:rowOff>
    </xdr:to>
    <xdr:pic>
      <xdr:nvPicPr>
        <xdr:cNvPr id="3" name="그림 2" descr="KakaoTalk_20160806_1812041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60825" y="9151126"/>
          <a:ext cx="2059799" cy="27463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35</xdr:row>
      <xdr:rowOff>28575</xdr:rowOff>
    </xdr:from>
    <xdr:to>
      <xdr:col>8</xdr:col>
      <xdr:colOff>28575</xdr:colOff>
      <xdr:row>49</xdr:row>
      <xdr:rowOff>9525</xdr:rowOff>
    </xdr:to>
    <xdr:pic>
      <xdr:nvPicPr>
        <xdr:cNvPr id="3" name="그림 2" descr="KakaoTalk_20160810_20560296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72750" y="7562850"/>
          <a:ext cx="2228850" cy="2971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35</xdr:row>
      <xdr:rowOff>107175</xdr:rowOff>
    </xdr:from>
    <xdr:to>
      <xdr:col>11</xdr:col>
      <xdr:colOff>166500</xdr:colOff>
      <xdr:row>45</xdr:row>
      <xdr:rowOff>136800</xdr:rowOff>
    </xdr:to>
    <xdr:pic>
      <xdr:nvPicPr>
        <xdr:cNvPr id="2" name="그림 1" descr="image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25325" y="7641450"/>
          <a:ext cx="2871600" cy="2153700"/>
        </a:xfrm>
        <a:prstGeom prst="rect">
          <a:avLst/>
        </a:prstGeom>
      </xdr:spPr>
    </xdr:pic>
    <xdr:clientData/>
  </xdr:twoCellAnchor>
  <xdr:twoCellAnchor editAs="oneCell">
    <xdr:from>
      <xdr:col>6</xdr:col>
      <xdr:colOff>140475</xdr:colOff>
      <xdr:row>46</xdr:row>
      <xdr:rowOff>19050</xdr:rowOff>
    </xdr:from>
    <xdr:to>
      <xdr:col>9</xdr:col>
      <xdr:colOff>106950</xdr:colOff>
      <xdr:row>56</xdr:row>
      <xdr:rowOff>20100</xdr:rowOff>
    </xdr:to>
    <xdr:pic>
      <xdr:nvPicPr>
        <xdr:cNvPr id="3" name="그림 2" descr="image_1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94175" y="9886950"/>
          <a:ext cx="2871600" cy="2153700"/>
        </a:xfrm>
        <a:prstGeom prst="rect">
          <a:avLst/>
        </a:prstGeom>
      </xdr:spPr>
    </xdr:pic>
    <xdr:clientData/>
  </xdr:twoCellAnchor>
  <xdr:twoCellAnchor editAs="oneCell">
    <xdr:from>
      <xdr:col>9</xdr:col>
      <xdr:colOff>204750</xdr:colOff>
      <xdr:row>46</xdr:row>
      <xdr:rowOff>35700</xdr:rowOff>
    </xdr:from>
    <xdr:to>
      <xdr:col>13</xdr:col>
      <xdr:colOff>333150</xdr:colOff>
      <xdr:row>56</xdr:row>
      <xdr:rowOff>36750</xdr:rowOff>
    </xdr:to>
    <xdr:pic>
      <xdr:nvPicPr>
        <xdr:cNvPr id="4" name="그림 3" descr="image_2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663575" y="9903600"/>
          <a:ext cx="2871600" cy="215370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17</xdr:row>
      <xdr:rowOff>142875</xdr:rowOff>
    </xdr:from>
    <xdr:to>
      <xdr:col>8</xdr:col>
      <xdr:colOff>652125</xdr:colOff>
      <xdr:row>34</xdr:row>
      <xdr:rowOff>151950</xdr:rowOff>
    </xdr:to>
    <xdr:pic>
      <xdr:nvPicPr>
        <xdr:cNvPr id="5" name="그림 4" descr="image_4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725150" y="3876675"/>
          <a:ext cx="2700000" cy="36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102375</xdr:colOff>
      <xdr:row>17</xdr:row>
      <xdr:rowOff>111900</xdr:rowOff>
    </xdr:from>
    <xdr:to>
      <xdr:col>13</xdr:col>
      <xdr:colOff>59175</xdr:colOff>
      <xdr:row>34</xdr:row>
      <xdr:rowOff>120975</xdr:rowOff>
    </xdr:to>
    <xdr:pic>
      <xdr:nvPicPr>
        <xdr:cNvPr id="6" name="그림 5" descr="image_5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561200" y="3845700"/>
          <a:ext cx="2700000" cy="36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13</xdr:row>
      <xdr:rowOff>152400</xdr:rowOff>
    </xdr:from>
    <xdr:to>
      <xdr:col>9</xdr:col>
      <xdr:colOff>50200</xdr:colOff>
      <xdr:row>23</xdr:row>
      <xdr:rowOff>180525</xdr:rowOff>
    </xdr:to>
    <xdr:pic>
      <xdr:nvPicPr>
        <xdr:cNvPr id="5" name="그림 4" descr="image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39425" y="3019425"/>
          <a:ext cx="2869600" cy="2152200"/>
        </a:xfrm>
        <a:prstGeom prst="rect">
          <a:avLst/>
        </a:prstGeom>
      </xdr:spPr>
    </xdr:pic>
    <xdr:clientData/>
  </xdr:twoCellAnchor>
  <xdr:twoCellAnchor editAs="oneCell">
    <xdr:from>
      <xdr:col>6</xdr:col>
      <xdr:colOff>83325</xdr:colOff>
      <xdr:row>24</xdr:row>
      <xdr:rowOff>26175</xdr:rowOff>
    </xdr:from>
    <xdr:to>
      <xdr:col>9</xdr:col>
      <xdr:colOff>47800</xdr:colOff>
      <xdr:row>34</xdr:row>
      <xdr:rowOff>54300</xdr:rowOff>
    </xdr:to>
    <xdr:pic>
      <xdr:nvPicPr>
        <xdr:cNvPr id="6" name="그림 5" descr="image_1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637025" y="5226825"/>
          <a:ext cx="2869600" cy="2152200"/>
        </a:xfrm>
        <a:prstGeom prst="rect">
          <a:avLst/>
        </a:prstGeom>
      </xdr:spPr>
    </xdr:pic>
    <xdr:clientData/>
  </xdr:twoCellAnchor>
  <xdr:twoCellAnchor editAs="oneCell">
    <xdr:from>
      <xdr:col>6</xdr:col>
      <xdr:colOff>109500</xdr:colOff>
      <xdr:row>34</xdr:row>
      <xdr:rowOff>138075</xdr:rowOff>
    </xdr:from>
    <xdr:to>
      <xdr:col>9</xdr:col>
      <xdr:colOff>73975</xdr:colOff>
      <xdr:row>44</xdr:row>
      <xdr:rowOff>166200</xdr:rowOff>
    </xdr:to>
    <xdr:pic>
      <xdr:nvPicPr>
        <xdr:cNvPr id="7" name="그림 6" descr="image_2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63200" y="7462800"/>
          <a:ext cx="2869600" cy="2152200"/>
        </a:xfrm>
        <a:prstGeom prst="rect">
          <a:avLst/>
        </a:prstGeom>
      </xdr:spPr>
    </xdr:pic>
    <xdr:clientData/>
  </xdr:twoCellAnchor>
  <xdr:twoCellAnchor editAs="oneCell">
    <xdr:from>
      <xdr:col>6</xdr:col>
      <xdr:colOff>88050</xdr:colOff>
      <xdr:row>45</xdr:row>
      <xdr:rowOff>21375</xdr:rowOff>
    </xdr:from>
    <xdr:to>
      <xdr:col>9</xdr:col>
      <xdr:colOff>52525</xdr:colOff>
      <xdr:row>55</xdr:row>
      <xdr:rowOff>20925</xdr:rowOff>
    </xdr:to>
    <xdr:pic>
      <xdr:nvPicPr>
        <xdr:cNvPr id="8" name="그림 7" descr="image_3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641750" y="9679725"/>
          <a:ext cx="2869600" cy="2152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33</xdr:row>
      <xdr:rowOff>15875</xdr:rowOff>
    </xdr:from>
    <xdr:to>
      <xdr:col>7</xdr:col>
      <xdr:colOff>428625</xdr:colOff>
      <xdr:row>45</xdr:row>
      <xdr:rowOff>76200</xdr:rowOff>
    </xdr:to>
    <xdr:pic>
      <xdr:nvPicPr>
        <xdr:cNvPr id="2" name="그림 1" descr="KakaoTalk_20160815_17271652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563225" y="7131050"/>
          <a:ext cx="1952625" cy="2603500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476251</xdr:colOff>
      <xdr:row>33</xdr:row>
      <xdr:rowOff>22224</xdr:rowOff>
    </xdr:from>
    <xdr:to>
      <xdr:col>10</xdr:col>
      <xdr:colOff>371475</xdr:colOff>
      <xdr:row>45</xdr:row>
      <xdr:rowOff>82548</xdr:rowOff>
    </xdr:to>
    <xdr:pic>
      <xdr:nvPicPr>
        <xdr:cNvPr id="3" name="그림 2" descr="KakaoTalk_20160815_17271739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563476" y="7137399"/>
          <a:ext cx="1952624" cy="2603499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22</xdr:row>
      <xdr:rowOff>64294</xdr:rowOff>
    </xdr:from>
    <xdr:to>
      <xdr:col>9</xdr:col>
      <xdr:colOff>142874</xdr:colOff>
      <xdr:row>32</xdr:row>
      <xdr:rowOff>190499</xdr:rowOff>
    </xdr:to>
    <xdr:pic>
      <xdr:nvPicPr>
        <xdr:cNvPr id="7" name="그림 6" descr="KakaoTalk_20160815_172711769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01325" y="4845844"/>
          <a:ext cx="3000374" cy="2250280"/>
        </a:xfrm>
        <a:prstGeom prst="rect">
          <a:avLst/>
        </a:prstGeom>
      </xdr:spPr>
    </xdr:pic>
    <xdr:clientData/>
  </xdr:twoCellAnchor>
  <xdr:twoCellAnchor editAs="oneCell">
    <xdr:from>
      <xdr:col>9</xdr:col>
      <xdr:colOff>173832</xdr:colOff>
      <xdr:row>20</xdr:row>
      <xdr:rowOff>180975</xdr:rowOff>
    </xdr:from>
    <xdr:to>
      <xdr:col>12</xdr:col>
      <xdr:colOff>38100</xdr:colOff>
      <xdr:row>32</xdr:row>
      <xdr:rowOff>200024</xdr:rowOff>
    </xdr:to>
    <xdr:pic>
      <xdr:nvPicPr>
        <xdr:cNvPr id="8" name="그림 7" descr="KakaoTalk_20160815_172712693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632657" y="4543425"/>
          <a:ext cx="1921668" cy="2562224"/>
        </a:xfrm>
        <a:prstGeom prst="rect">
          <a:avLst/>
        </a:prstGeom>
      </xdr:spPr>
    </xdr:pic>
    <xdr:clientData/>
  </xdr:twoCellAnchor>
  <xdr:twoCellAnchor editAs="oneCell">
    <xdr:from>
      <xdr:col>12</xdr:col>
      <xdr:colOff>64293</xdr:colOff>
      <xdr:row>20</xdr:row>
      <xdr:rowOff>200024</xdr:rowOff>
    </xdr:from>
    <xdr:to>
      <xdr:col>14</xdr:col>
      <xdr:colOff>600074</xdr:colOff>
      <xdr:row>32</xdr:row>
      <xdr:rowOff>200024</xdr:rowOff>
    </xdr:to>
    <xdr:pic>
      <xdr:nvPicPr>
        <xdr:cNvPr id="9" name="그림 8" descr="KakaoTalk_20160815_172713356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5580518" y="4562474"/>
          <a:ext cx="1907381" cy="2543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161925</xdr:colOff>
      <xdr:row>33</xdr:row>
      <xdr:rowOff>76274</xdr:rowOff>
    </xdr:from>
    <xdr:to>
      <xdr:col>9</xdr:col>
      <xdr:colOff>151700</xdr:colOff>
      <xdr:row>43</xdr:row>
      <xdr:rowOff>123374</xdr:rowOff>
    </xdr:to>
    <xdr:pic>
      <xdr:nvPicPr>
        <xdr:cNvPr id="2" name="그림 1" descr="5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715625" y="7191449"/>
          <a:ext cx="2894900" cy="2171175"/>
        </a:xfrm>
        <a:prstGeom prst="rect">
          <a:avLst/>
        </a:prstGeom>
      </xdr:spPr>
    </xdr:pic>
    <xdr:clientData/>
  </xdr:twoCellAnchor>
  <xdr:twoCellAnchor editAs="oneCell">
    <xdr:from>
      <xdr:col>6</xdr:col>
      <xdr:colOff>188100</xdr:colOff>
      <xdr:row>43</xdr:row>
      <xdr:rowOff>207224</xdr:rowOff>
    </xdr:from>
    <xdr:to>
      <xdr:col>9</xdr:col>
      <xdr:colOff>177875</xdr:colOff>
      <xdr:row>54</xdr:row>
      <xdr:rowOff>16199</xdr:rowOff>
    </xdr:to>
    <xdr:pic>
      <xdr:nvPicPr>
        <xdr:cNvPr id="3" name="그림 2" descr="image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741800" y="9446474"/>
          <a:ext cx="2894900" cy="2171175"/>
        </a:xfrm>
        <a:prstGeom prst="rect">
          <a:avLst/>
        </a:prstGeom>
      </xdr:spPr>
    </xdr:pic>
    <xdr:clientData/>
  </xdr:twoCellAnchor>
  <xdr:twoCellAnchor editAs="oneCell">
    <xdr:from>
      <xdr:col>9</xdr:col>
      <xdr:colOff>366675</xdr:colOff>
      <xdr:row>33</xdr:row>
      <xdr:rowOff>61949</xdr:rowOff>
    </xdr:from>
    <xdr:to>
      <xdr:col>13</xdr:col>
      <xdr:colOff>518375</xdr:colOff>
      <xdr:row>43</xdr:row>
      <xdr:rowOff>109049</xdr:rowOff>
    </xdr:to>
    <xdr:pic>
      <xdr:nvPicPr>
        <xdr:cNvPr id="4" name="그림 3" descr="image_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825500" y="7177124"/>
          <a:ext cx="2894900" cy="2171175"/>
        </a:xfrm>
        <a:prstGeom prst="rect">
          <a:avLst/>
        </a:prstGeom>
      </xdr:spPr>
    </xdr:pic>
    <xdr:clientData/>
  </xdr:twoCellAnchor>
  <xdr:twoCellAnchor editAs="oneCell">
    <xdr:from>
      <xdr:col>9</xdr:col>
      <xdr:colOff>278550</xdr:colOff>
      <xdr:row>22</xdr:row>
      <xdr:rowOff>88124</xdr:rowOff>
    </xdr:from>
    <xdr:to>
      <xdr:col>13</xdr:col>
      <xdr:colOff>430250</xdr:colOff>
      <xdr:row>32</xdr:row>
      <xdr:rowOff>135224</xdr:rowOff>
    </xdr:to>
    <xdr:pic>
      <xdr:nvPicPr>
        <xdr:cNvPr id="5" name="그림 4" descr="image_2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737375" y="4869674"/>
          <a:ext cx="2894900" cy="2171175"/>
        </a:xfrm>
        <a:prstGeom prst="rect">
          <a:avLst/>
        </a:prstGeom>
      </xdr:spPr>
    </xdr:pic>
    <xdr:clientData/>
  </xdr:twoCellAnchor>
  <xdr:twoCellAnchor editAs="oneCell">
    <xdr:from>
      <xdr:col>6</xdr:col>
      <xdr:colOff>133275</xdr:colOff>
      <xdr:row>22</xdr:row>
      <xdr:rowOff>104774</xdr:rowOff>
    </xdr:from>
    <xdr:to>
      <xdr:col>9</xdr:col>
      <xdr:colOff>123050</xdr:colOff>
      <xdr:row>32</xdr:row>
      <xdr:rowOff>151874</xdr:rowOff>
    </xdr:to>
    <xdr:pic>
      <xdr:nvPicPr>
        <xdr:cNvPr id="6" name="그림 5" descr="image_3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686975" y="4886324"/>
          <a:ext cx="2894900" cy="217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9" sqref="B9"/>
    </sheetView>
  </sheetViews>
  <sheetFormatPr defaultRowHeight="16.5"/>
  <cols>
    <col min="1" max="1" width="15.125" customWidth="1"/>
    <col min="2" max="2" width="21.75" customWidth="1"/>
    <col min="3" max="3" width="30.125" customWidth="1"/>
    <col min="4" max="4" width="13.25" customWidth="1"/>
    <col min="5" max="5" width="19.875" customWidth="1"/>
    <col min="6" max="6" width="38.375" customWidth="1"/>
    <col min="7" max="7" width="20.125" customWidth="1"/>
  </cols>
  <sheetData>
    <row r="1" spans="1:7" ht="25.5">
      <c r="A1" s="212" t="s">
        <v>0</v>
      </c>
      <c r="B1" s="212"/>
      <c r="C1" s="212"/>
      <c r="D1" s="212"/>
      <c r="E1" s="212"/>
      <c r="F1" s="212"/>
      <c r="G1" s="2"/>
    </row>
    <row r="2" spans="1:7">
      <c r="A2" s="34" t="s">
        <v>1</v>
      </c>
      <c r="B2" s="30">
        <v>42583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  <c r="G3" s="2"/>
    </row>
    <row r="4" spans="1:7">
      <c r="A4" s="34" t="s">
        <v>6</v>
      </c>
      <c r="B4" s="10">
        <v>728000</v>
      </c>
      <c r="C4" s="11" t="s">
        <v>7</v>
      </c>
      <c r="D4" s="12">
        <v>0.02</v>
      </c>
      <c r="E4" s="13" t="s">
        <v>8</v>
      </c>
      <c r="F4" s="12">
        <v>0.11</v>
      </c>
      <c r="G4" s="2"/>
    </row>
    <row r="5" spans="1:7">
      <c r="A5" s="34" t="s">
        <v>9</v>
      </c>
      <c r="B5" s="14">
        <v>1043750</v>
      </c>
      <c r="C5" s="13" t="s">
        <v>10</v>
      </c>
      <c r="D5" s="12">
        <v>0.04</v>
      </c>
      <c r="E5" s="13" t="s">
        <v>11</v>
      </c>
      <c r="F5" s="12">
        <v>0.22</v>
      </c>
      <c r="G5" s="15"/>
    </row>
    <row r="6" spans="1:7">
      <c r="A6" s="34" t="s">
        <v>12</v>
      </c>
      <c r="B6" s="14">
        <v>1771750</v>
      </c>
      <c r="C6" s="11" t="s">
        <v>13</v>
      </c>
      <c r="D6" s="12">
        <v>0.03</v>
      </c>
      <c r="E6" s="13" t="s">
        <v>14</v>
      </c>
      <c r="F6" s="12">
        <v>0.3</v>
      </c>
      <c r="G6" s="16"/>
    </row>
    <row r="7" spans="1:7">
      <c r="A7" s="34" t="s">
        <v>15</v>
      </c>
      <c r="B7" s="14">
        <v>1771750</v>
      </c>
      <c r="C7" s="13" t="s">
        <v>16</v>
      </c>
      <c r="D7" s="12">
        <v>0.11</v>
      </c>
      <c r="E7" s="13" t="s">
        <v>17</v>
      </c>
      <c r="F7" s="12">
        <v>0.04</v>
      </c>
      <c r="G7" s="17"/>
    </row>
    <row r="8" spans="1:7">
      <c r="A8" s="34" t="s">
        <v>18</v>
      </c>
      <c r="B8" s="48">
        <v>61541100</v>
      </c>
      <c r="C8" s="11" t="s">
        <v>19</v>
      </c>
      <c r="D8" s="12">
        <v>0.03</v>
      </c>
      <c r="E8" s="13"/>
      <c r="F8" s="12"/>
      <c r="G8" s="2"/>
    </row>
    <row r="9" spans="1:7">
      <c r="A9" s="34" t="s">
        <v>20</v>
      </c>
      <c r="B9" s="18">
        <f>B7/B8</f>
        <v>2.8789703141477808E-2</v>
      </c>
      <c r="C9" s="11"/>
      <c r="D9" s="12"/>
      <c r="E9" s="13"/>
      <c r="F9" s="19"/>
      <c r="G9" s="2"/>
    </row>
    <row r="10" spans="1:7" ht="18.75">
      <c r="A10" s="178" t="s">
        <v>21</v>
      </c>
      <c r="B10" s="178"/>
      <c r="C10" s="178"/>
      <c r="D10" s="178"/>
      <c r="E10" s="178"/>
      <c r="F10" s="178"/>
      <c r="G10" s="2"/>
    </row>
    <row r="11" spans="1:7">
      <c r="A11" s="194" t="s">
        <v>22</v>
      </c>
      <c r="B11" s="34" t="s">
        <v>23</v>
      </c>
      <c r="C11" s="34" t="s">
        <v>24</v>
      </c>
      <c r="D11" s="34" t="s">
        <v>25</v>
      </c>
      <c r="E11" s="34"/>
      <c r="F11" s="34" t="s">
        <v>26</v>
      </c>
      <c r="G11" s="2"/>
    </row>
    <row r="12" spans="1:7">
      <c r="A12" s="194"/>
      <c r="B12" s="20" t="s">
        <v>92</v>
      </c>
      <c r="C12" s="6" t="s">
        <v>93</v>
      </c>
      <c r="D12" s="215" t="s">
        <v>27</v>
      </c>
      <c r="E12" s="20" t="s">
        <v>60</v>
      </c>
      <c r="F12" s="6">
        <v>8</v>
      </c>
      <c r="G12" s="2"/>
    </row>
    <row r="13" spans="1:7">
      <c r="A13" s="194"/>
      <c r="B13" s="20" t="s">
        <v>94</v>
      </c>
      <c r="C13" s="6" t="s">
        <v>95</v>
      </c>
      <c r="D13" s="215"/>
      <c r="E13" s="20" t="s">
        <v>62</v>
      </c>
      <c r="F13" s="6">
        <v>6</v>
      </c>
      <c r="G13" s="2"/>
    </row>
    <row r="14" spans="1:7">
      <c r="A14" s="194"/>
      <c r="B14" s="20" t="s">
        <v>96</v>
      </c>
      <c r="C14" s="6" t="s">
        <v>97</v>
      </c>
      <c r="D14" s="215" t="s">
        <v>28</v>
      </c>
      <c r="E14" s="20" t="s">
        <v>100</v>
      </c>
      <c r="F14" s="6">
        <v>0</v>
      </c>
      <c r="G14" s="2"/>
    </row>
    <row r="15" spans="1:7">
      <c r="A15" s="194"/>
      <c r="B15" s="20" t="s">
        <v>98</v>
      </c>
      <c r="C15" s="6" t="s">
        <v>99</v>
      </c>
      <c r="D15" s="215"/>
      <c r="E15" s="20" t="s">
        <v>101</v>
      </c>
      <c r="F15" s="6">
        <v>0</v>
      </c>
      <c r="G15" s="2"/>
    </row>
    <row r="16" spans="1:7" ht="18.75">
      <c r="A16" s="178" t="s">
        <v>29</v>
      </c>
      <c r="B16" s="178"/>
      <c r="C16" s="178"/>
      <c r="D16" s="178"/>
      <c r="E16" s="178"/>
      <c r="F16" s="178"/>
      <c r="G16" s="2"/>
    </row>
    <row r="17" spans="1:7">
      <c r="A17" s="44"/>
      <c r="B17" s="34" t="s">
        <v>30</v>
      </c>
      <c r="C17" s="34" t="s">
        <v>31</v>
      </c>
      <c r="D17" s="34" t="s">
        <v>32</v>
      </c>
      <c r="E17" s="197" t="s">
        <v>33</v>
      </c>
      <c r="F17" s="198"/>
      <c r="G17" s="1"/>
    </row>
    <row r="18" spans="1:7">
      <c r="A18" s="194" t="s">
        <v>34</v>
      </c>
      <c r="B18" s="22">
        <v>0.5</v>
      </c>
      <c r="C18" s="22" t="s">
        <v>85</v>
      </c>
      <c r="D18" s="23">
        <v>2</v>
      </c>
      <c r="E18" s="200"/>
      <c r="F18" s="201"/>
      <c r="G18" s="1"/>
    </row>
    <row r="19" spans="1:7">
      <c r="A19" s="194"/>
      <c r="B19" s="22">
        <v>4.1666666666666664E-2</v>
      </c>
      <c r="C19" s="22" t="s">
        <v>59</v>
      </c>
      <c r="D19" s="23">
        <v>8</v>
      </c>
      <c r="E19" s="195" t="s">
        <v>79</v>
      </c>
      <c r="F19" s="196"/>
      <c r="G19" s="1"/>
    </row>
    <row r="20" spans="1:7">
      <c r="A20" s="194"/>
      <c r="B20" s="22"/>
      <c r="C20" s="22"/>
      <c r="D20" s="23"/>
      <c r="E20" s="46" t="s">
        <v>63</v>
      </c>
      <c r="F20" s="47"/>
      <c r="G20" s="1"/>
    </row>
    <row r="21" spans="1:7">
      <c r="A21" s="194"/>
      <c r="B21" s="22"/>
      <c r="C21" s="22"/>
      <c r="D21" s="23"/>
      <c r="E21" s="46" t="s">
        <v>64</v>
      </c>
      <c r="F21" s="47" t="s">
        <v>67</v>
      </c>
      <c r="G21" s="1"/>
    </row>
    <row r="22" spans="1:7">
      <c r="A22" s="194"/>
      <c r="B22" s="22"/>
      <c r="C22" s="45"/>
      <c r="E22" s="46" t="s">
        <v>65</v>
      </c>
      <c r="F22" s="47"/>
      <c r="G22" s="1"/>
    </row>
    <row r="23" spans="1:7">
      <c r="A23" s="199"/>
      <c r="B23" s="22"/>
      <c r="C23" s="6"/>
      <c r="D23" s="23"/>
      <c r="E23" s="46" t="s">
        <v>66</v>
      </c>
      <c r="F23" s="47"/>
      <c r="G23" s="1"/>
    </row>
    <row r="24" spans="1:7">
      <c r="A24" s="194" t="s">
        <v>35</v>
      </c>
      <c r="B24" s="22">
        <v>0.29166666666666669</v>
      </c>
      <c r="C24" s="22" t="s">
        <v>61</v>
      </c>
      <c r="D24" s="23">
        <v>6</v>
      </c>
      <c r="E24" s="195" t="s">
        <v>78</v>
      </c>
      <c r="F24" s="196"/>
      <c r="G24" s="1"/>
    </row>
    <row r="25" spans="1:7">
      <c r="A25" s="194"/>
      <c r="B25" s="22"/>
      <c r="C25" s="22"/>
      <c r="D25" s="23"/>
      <c r="E25" s="46" t="s">
        <v>69</v>
      </c>
      <c r="F25" s="47" t="s">
        <v>73</v>
      </c>
      <c r="G25" s="1"/>
    </row>
    <row r="26" spans="1:7">
      <c r="A26" s="194"/>
      <c r="B26" s="22"/>
      <c r="C26" s="22"/>
      <c r="D26" s="23"/>
      <c r="E26" s="46" t="s">
        <v>68</v>
      </c>
      <c r="F26" s="47" t="s">
        <v>74</v>
      </c>
      <c r="G26" s="1"/>
    </row>
    <row r="27" spans="1:7">
      <c r="A27" s="194"/>
      <c r="B27" s="22"/>
      <c r="C27" s="22"/>
      <c r="D27" s="23"/>
      <c r="E27" s="46" t="s">
        <v>70</v>
      </c>
      <c r="F27" s="47"/>
      <c r="G27" s="1"/>
    </row>
    <row r="28" spans="1:7">
      <c r="A28" s="194"/>
      <c r="B28" s="22"/>
      <c r="C28" s="22"/>
      <c r="D28" s="23"/>
      <c r="E28" s="46" t="s">
        <v>71</v>
      </c>
      <c r="F28" s="47"/>
      <c r="G28" s="1"/>
    </row>
    <row r="29" spans="1:7">
      <c r="A29" s="194"/>
      <c r="B29" s="22"/>
      <c r="C29" s="22"/>
      <c r="D29" s="23"/>
      <c r="E29" s="46" t="s">
        <v>72</v>
      </c>
      <c r="F29" s="47"/>
      <c r="G29" s="1"/>
    </row>
    <row r="30" spans="1:7" ht="18.75">
      <c r="A30" s="178" t="s">
        <v>36</v>
      </c>
      <c r="B30" s="178"/>
      <c r="C30" s="178"/>
      <c r="D30" s="178"/>
      <c r="E30" s="178"/>
      <c r="F30" s="178"/>
      <c r="G30" s="1"/>
    </row>
    <row r="31" spans="1:7">
      <c r="A31" s="187" t="s">
        <v>37</v>
      </c>
      <c r="B31" s="24" t="s">
        <v>38</v>
      </c>
      <c r="C31" s="43"/>
      <c r="D31" s="187" t="s">
        <v>39</v>
      </c>
      <c r="E31" s="34" t="s">
        <v>38</v>
      </c>
      <c r="F31" s="21"/>
      <c r="G31" s="1"/>
    </row>
    <row r="32" spans="1:7">
      <c r="A32" s="188"/>
      <c r="B32" s="24" t="s">
        <v>40</v>
      </c>
      <c r="C32" s="43" t="s">
        <v>52</v>
      </c>
      <c r="D32" s="191"/>
      <c r="E32" s="34" t="s">
        <v>56</v>
      </c>
      <c r="F32" s="21" t="s">
        <v>81</v>
      </c>
      <c r="G32" s="1"/>
    </row>
    <row r="33" spans="1:7">
      <c r="A33" s="188"/>
      <c r="B33" s="24" t="s">
        <v>41</v>
      </c>
      <c r="C33" s="43" t="s">
        <v>51</v>
      </c>
      <c r="D33" s="191"/>
      <c r="E33" s="34" t="s">
        <v>42</v>
      </c>
      <c r="F33" s="21" t="s">
        <v>82</v>
      </c>
      <c r="G33" s="1"/>
    </row>
    <row r="34" spans="1:7">
      <c r="A34" s="189"/>
      <c r="B34" s="42" t="s">
        <v>57</v>
      </c>
      <c r="C34" s="43" t="s">
        <v>53</v>
      </c>
      <c r="D34" s="192"/>
      <c r="E34" s="34" t="s">
        <v>43</v>
      </c>
      <c r="F34" s="21" t="s">
        <v>83</v>
      </c>
      <c r="G34" s="1"/>
    </row>
    <row r="35" spans="1:7">
      <c r="A35" s="190"/>
      <c r="B35" s="41" t="s">
        <v>58</v>
      </c>
      <c r="C35" s="43" t="s">
        <v>54</v>
      </c>
      <c r="D35" s="193"/>
      <c r="E35" s="34" t="s">
        <v>55</v>
      </c>
      <c r="F35" s="21" t="s">
        <v>84</v>
      </c>
      <c r="G35" s="1"/>
    </row>
    <row r="36" spans="1:7" ht="18.75">
      <c r="A36" s="178" t="s">
        <v>36</v>
      </c>
      <c r="B36" s="178"/>
      <c r="C36" s="178"/>
      <c r="D36" s="178"/>
      <c r="E36" s="178"/>
      <c r="F36" s="178"/>
      <c r="G36" s="1"/>
    </row>
    <row r="37" spans="1:7">
      <c r="A37" s="187" t="s">
        <v>37</v>
      </c>
      <c r="B37" s="179" t="s">
        <v>75</v>
      </c>
      <c r="C37" s="180"/>
      <c r="D37" s="180"/>
      <c r="E37" s="180"/>
      <c r="F37" s="181"/>
      <c r="G37" s="1"/>
    </row>
    <row r="38" spans="1:7">
      <c r="A38" s="188"/>
      <c r="B38" s="179" t="s">
        <v>76</v>
      </c>
      <c r="C38" s="180"/>
      <c r="D38" s="180"/>
      <c r="E38" s="180"/>
      <c r="F38" s="181"/>
      <c r="G38" s="1"/>
    </row>
    <row r="39" spans="1:7">
      <c r="A39" s="188"/>
      <c r="B39" s="179" t="s">
        <v>77</v>
      </c>
      <c r="C39" s="182"/>
      <c r="D39" s="182"/>
      <c r="E39" s="182"/>
      <c r="F39" s="183"/>
      <c r="G39" s="1"/>
    </row>
    <row r="40" spans="1:7">
      <c r="A40" s="188"/>
      <c r="B40" s="179" t="s">
        <v>80</v>
      </c>
      <c r="C40" s="184"/>
      <c r="D40" s="184"/>
      <c r="E40" s="184"/>
      <c r="F40" s="185"/>
      <c r="G40" s="1"/>
    </row>
    <row r="41" spans="1:7">
      <c r="A41" s="188"/>
      <c r="B41" s="186"/>
      <c r="C41" s="182"/>
      <c r="D41" s="182"/>
      <c r="E41" s="182"/>
      <c r="F41" s="183"/>
      <c r="G41" s="1"/>
    </row>
    <row r="42" spans="1:7">
      <c r="A42" s="211"/>
      <c r="B42" s="179"/>
      <c r="C42" s="182"/>
      <c r="D42" s="182"/>
      <c r="E42" s="182"/>
      <c r="F42" s="183"/>
      <c r="G42" s="1"/>
    </row>
    <row r="43" spans="1:7">
      <c r="A43" s="187" t="s">
        <v>39</v>
      </c>
      <c r="B43" s="179" t="s">
        <v>86</v>
      </c>
      <c r="C43" s="180"/>
      <c r="D43" s="180"/>
      <c r="E43" s="180"/>
      <c r="F43" s="181"/>
      <c r="G43" s="1"/>
    </row>
    <row r="44" spans="1:7">
      <c r="A44" s="188"/>
      <c r="B44" s="179" t="s">
        <v>87</v>
      </c>
      <c r="C44" s="180"/>
      <c r="D44" s="180"/>
      <c r="E44" s="180"/>
      <c r="F44" s="181"/>
      <c r="G44" s="1"/>
    </row>
    <row r="45" spans="1:7">
      <c r="A45" s="188"/>
      <c r="B45" s="179" t="s">
        <v>88</v>
      </c>
      <c r="C45" s="184"/>
      <c r="D45" s="184"/>
      <c r="E45" s="184"/>
      <c r="F45" s="185"/>
      <c r="G45" s="1"/>
    </row>
    <row r="46" spans="1:7">
      <c r="A46" s="188"/>
      <c r="B46" s="179" t="s">
        <v>89</v>
      </c>
      <c r="C46" s="184"/>
      <c r="D46" s="184"/>
      <c r="E46" s="184"/>
      <c r="F46" s="185"/>
      <c r="G46" s="1"/>
    </row>
    <row r="47" spans="1:7">
      <c r="A47" s="188"/>
      <c r="B47" s="179" t="s">
        <v>90</v>
      </c>
      <c r="C47" s="182"/>
      <c r="D47" s="182"/>
      <c r="E47" s="182"/>
      <c r="F47" s="183"/>
      <c r="G47" s="1"/>
    </row>
    <row r="48" spans="1:7" s="2" customFormat="1">
      <c r="A48" s="211"/>
      <c r="B48" s="31" t="s">
        <v>91</v>
      </c>
      <c r="C48" s="32"/>
      <c r="D48" s="32"/>
      <c r="E48" s="32"/>
      <c r="F48" s="33"/>
    </row>
    <row r="49" spans="1:7" ht="18.75">
      <c r="A49" s="178" t="s">
        <v>44</v>
      </c>
      <c r="B49" s="178"/>
      <c r="C49" s="178"/>
      <c r="D49" s="178"/>
      <c r="E49" s="178"/>
      <c r="F49" s="178"/>
      <c r="G49" s="1"/>
    </row>
    <row r="50" spans="1:7">
      <c r="A50" s="25" t="s">
        <v>37</v>
      </c>
      <c r="B50" s="204"/>
      <c r="C50" s="205"/>
      <c r="D50" s="25" t="s">
        <v>39</v>
      </c>
      <c r="E50" s="204"/>
      <c r="F50" s="205"/>
      <c r="G50" s="1"/>
    </row>
    <row r="51" spans="1:7" ht="18.75">
      <c r="A51" s="206" t="s">
        <v>45</v>
      </c>
      <c r="B51" s="207"/>
      <c r="C51" s="208"/>
      <c r="D51" s="26" t="s">
        <v>46</v>
      </c>
      <c r="E51" s="209">
        <v>0</v>
      </c>
      <c r="F51" s="210"/>
      <c r="G51" s="1"/>
    </row>
    <row r="52" spans="1:7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  <c r="G52" s="1"/>
    </row>
    <row r="53" spans="1:7">
      <c r="A53" s="202"/>
      <c r="B53" s="28"/>
      <c r="C53" s="28"/>
      <c r="D53" s="203"/>
      <c r="E53" s="28"/>
      <c r="F53" s="28"/>
      <c r="G53" s="1"/>
    </row>
    <row r="54" spans="1:7">
      <c r="A54" s="202"/>
      <c r="B54" s="28"/>
      <c r="C54" s="28"/>
      <c r="D54" s="203"/>
      <c r="E54" s="28"/>
      <c r="F54" s="29"/>
      <c r="G54" s="1"/>
    </row>
    <row r="55" spans="1:7">
      <c r="A55" s="202"/>
      <c r="B55" s="28"/>
      <c r="C55" s="28"/>
      <c r="D55" s="203"/>
      <c r="E55" s="28"/>
      <c r="F55" s="29"/>
      <c r="G55" s="1"/>
    </row>
  </sheetData>
  <mergeCells count="37">
    <mergeCell ref="A1:F1"/>
    <mergeCell ref="A3:B3"/>
    <mergeCell ref="A10:F10"/>
    <mergeCell ref="A11:A15"/>
    <mergeCell ref="D12:D13"/>
    <mergeCell ref="D14:D15"/>
    <mergeCell ref="A52:A55"/>
    <mergeCell ref="D52:D55"/>
    <mergeCell ref="B42:F42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  <mergeCell ref="A37:A42"/>
    <mergeCell ref="B37:F37"/>
    <mergeCell ref="A43:A48"/>
    <mergeCell ref="A16:F16"/>
    <mergeCell ref="E17:F17"/>
    <mergeCell ref="A18:A23"/>
    <mergeCell ref="E19:F19"/>
    <mergeCell ref="E18:F18"/>
    <mergeCell ref="A30:F30"/>
    <mergeCell ref="A31:A35"/>
    <mergeCell ref="D31:D35"/>
    <mergeCell ref="A24:A29"/>
    <mergeCell ref="E24:F24"/>
    <mergeCell ref="A36:F36"/>
    <mergeCell ref="B38:F38"/>
    <mergeCell ref="B39:F39"/>
    <mergeCell ref="B40:F40"/>
    <mergeCell ref="B41:F41"/>
  </mergeCells>
  <phoneticPr fontId="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G55"/>
  <sheetViews>
    <sheetView workbookViewId="0">
      <selection activeCell="B47" sqref="B47:F4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95" t="s">
        <v>1</v>
      </c>
      <c r="B2" s="30">
        <v>42592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95" t="s">
        <v>6</v>
      </c>
      <c r="B4" s="10">
        <v>116500</v>
      </c>
      <c r="C4" s="11" t="s">
        <v>7</v>
      </c>
      <c r="D4" s="12">
        <v>7.0000000000000007E-2</v>
      </c>
      <c r="E4" s="13" t="s">
        <v>8</v>
      </c>
      <c r="F4" s="12">
        <v>0</v>
      </c>
    </row>
    <row r="5" spans="1:7">
      <c r="A5" s="95" t="s">
        <v>9</v>
      </c>
      <c r="B5" s="14">
        <v>205750</v>
      </c>
      <c r="C5" s="13" t="s">
        <v>10</v>
      </c>
      <c r="D5" s="12">
        <v>0</v>
      </c>
      <c r="E5" s="13" t="s">
        <v>11</v>
      </c>
      <c r="F5" s="12">
        <v>0.32</v>
      </c>
      <c r="G5" s="15"/>
    </row>
    <row r="6" spans="1:7">
      <c r="A6" s="95" t="s">
        <v>12</v>
      </c>
      <c r="B6" s="14">
        <v>322250</v>
      </c>
      <c r="C6" s="11" t="s">
        <v>13</v>
      </c>
      <c r="D6" s="12">
        <v>0.1</v>
      </c>
      <c r="E6" s="13" t="s">
        <v>14</v>
      </c>
      <c r="F6" s="12">
        <v>0</v>
      </c>
      <c r="G6" s="16"/>
    </row>
    <row r="7" spans="1:7">
      <c r="A7" s="95" t="s">
        <v>15</v>
      </c>
      <c r="B7" s="14">
        <f>B6+'08.09'!B7</f>
        <v>12020950</v>
      </c>
      <c r="C7" s="13" t="s">
        <v>16</v>
      </c>
      <c r="D7" s="12">
        <v>0.15</v>
      </c>
      <c r="E7" s="13" t="s">
        <v>17</v>
      </c>
      <c r="F7" s="12">
        <v>0.35</v>
      </c>
      <c r="G7" s="17"/>
    </row>
    <row r="8" spans="1:7">
      <c r="A8" s="95" t="s">
        <v>18</v>
      </c>
      <c r="B8" s="81">
        <v>61541100</v>
      </c>
      <c r="C8" s="11" t="s">
        <v>19</v>
      </c>
      <c r="D8" s="12">
        <v>0</v>
      </c>
      <c r="E8" s="13"/>
      <c r="F8" s="12"/>
    </row>
    <row r="9" spans="1:7">
      <c r="A9" s="95" t="s">
        <v>20</v>
      </c>
      <c r="B9" s="18">
        <f>B7/B8</f>
        <v>0.19533206263781441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95" t="s">
        <v>23</v>
      </c>
      <c r="C11" s="95" t="s">
        <v>24</v>
      </c>
      <c r="D11" s="95" t="s">
        <v>25</v>
      </c>
      <c r="E11" s="95"/>
      <c r="F11" s="95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337</v>
      </c>
      <c r="F12" s="6">
        <v>6</v>
      </c>
    </row>
    <row r="13" spans="1:7">
      <c r="A13" s="194"/>
      <c r="B13" s="20" t="s">
        <v>94</v>
      </c>
      <c r="C13" s="6" t="s">
        <v>318</v>
      </c>
      <c r="D13" s="215"/>
      <c r="E13" s="20" t="s">
        <v>338</v>
      </c>
      <c r="F13" s="6">
        <v>1</v>
      </c>
    </row>
    <row r="14" spans="1:7">
      <c r="A14" s="194"/>
      <c r="B14" s="20" t="s">
        <v>96</v>
      </c>
      <c r="C14" s="6" t="s">
        <v>319</v>
      </c>
      <c r="D14" s="215" t="s">
        <v>28</v>
      </c>
      <c r="E14" s="20" t="s">
        <v>339</v>
      </c>
      <c r="F14" s="6">
        <v>0</v>
      </c>
    </row>
    <row r="15" spans="1:7">
      <c r="A15" s="194"/>
      <c r="B15" s="20" t="s">
        <v>98</v>
      </c>
      <c r="C15" s="6" t="s">
        <v>320</v>
      </c>
      <c r="D15" s="215"/>
      <c r="E15" s="20" t="s">
        <v>340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95" t="s">
        <v>30</v>
      </c>
      <c r="C17" s="95" t="s">
        <v>31</v>
      </c>
      <c r="D17" s="95" t="s">
        <v>32</v>
      </c>
      <c r="E17" s="197" t="s">
        <v>33</v>
      </c>
      <c r="F17" s="198"/>
    </row>
    <row r="18" spans="1:6">
      <c r="A18" s="194" t="s">
        <v>34</v>
      </c>
      <c r="B18" s="22"/>
      <c r="C18" s="22"/>
      <c r="D18" s="23"/>
      <c r="E18" s="200"/>
      <c r="F18" s="201"/>
    </row>
    <row r="19" spans="1:6">
      <c r="A19" s="194"/>
      <c r="B19" s="22"/>
      <c r="C19" s="22"/>
      <c r="D19" s="23"/>
      <c r="E19" s="200"/>
      <c r="F19" s="201"/>
    </row>
    <row r="20" spans="1:6">
      <c r="A20" s="194"/>
      <c r="B20" s="22"/>
      <c r="C20" s="22"/>
      <c r="D20" s="23"/>
      <c r="E20" s="46"/>
      <c r="F20" s="47"/>
    </row>
    <row r="21" spans="1:6">
      <c r="A21" s="194"/>
      <c r="B21" s="22"/>
      <c r="C21" s="22"/>
      <c r="D21" s="23"/>
      <c r="E21" s="46"/>
      <c r="F21" s="47"/>
    </row>
    <row r="22" spans="1:6">
      <c r="A22" s="194"/>
      <c r="B22" s="22"/>
      <c r="C22" s="22"/>
      <c r="D22" s="56"/>
      <c r="E22" s="46"/>
      <c r="F22" s="47"/>
    </row>
    <row r="23" spans="1:6">
      <c r="A23" s="199"/>
      <c r="B23" s="22"/>
      <c r="C23" s="22"/>
      <c r="D23" s="23"/>
      <c r="E23" s="46"/>
      <c r="F23" s="47"/>
    </row>
    <row r="24" spans="1:6">
      <c r="A24" s="194" t="s">
        <v>35</v>
      </c>
      <c r="B24" s="22"/>
      <c r="C24" s="22"/>
      <c r="D24" s="23"/>
      <c r="E24" s="200"/>
      <c r="F24" s="201"/>
    </row>
    <row r="25" spans="1:6">
      <c r="A25" s="194"/>
      <c r="B25" s="22"/>
      <c r="C25" s="22"/>
      <c r="D25" s="23"/>
      <c r="E25" s="46"/>
      <c r="F25" s="47"/>
    </row>
    <row r="26" spans="1:6">
      <c r="A26" s="194"/>
      <c r="B26" s="22"/>
      <c r="C26" s="22"/>
      <c r="D26" s="23"/>
      <c r="E26" s="46"/>
      <c r="F26" s="47"/>
    </row>
    <row r="27" spans="1:6">
      <c r="A27" s="194"/>
      <c r="B27" s="22"/>
      <c r="C27" s="22"/>
      <c r="D27" s="23"/>
      <c r="E27" s="46"/>
      <c r="F27" s="47"/>
    </row>
    <row r="28" spans="1:6">
      <c r="A28" s="194"/>
      <c r="B28" s="22"/>
      <c r="C28" s="22"/>
      <c r="D28" s="23"/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130</v>
      </c>
      <c r="D31" s="187" t="s">
        <v>39</v>
      </c>
      <c r="E31" s="95" t="s">
        <v>38</v>
      </c>
      <c r="F31" s="44" t="s">
        <v>355</v>
      </c>
    </row>
    <row r="32" spans="1:6">
      <c r="A32" s="188"/>
      <c r="B32" s="24" t="s">
        <v>40</v>
      </c>
      <c r="C32" s="43" t="s">
        <v>325</v>
      </c>
      <c r="D32" s="191"/>
      <c r="E32" s="95" t="s">
        <v>56</v>
      </c>
      <c r="F32" s="44" t="s">
        <v>331</v>
      </c>
    </row>
    <row r="33" spans="1:6">
      <c r="A33" s="188"/>
      <c r="B33" s="24" t="s">
        <v>41</v>
      </c>
      <c r="C33" s="43" t="s">
        <v>286</v>
      </c>
      <c r="D33" s="191"/>
      <c r="E33" s="95" t="s">
        <v>42</v>
      </c>
      <c r="F33" s="44" t="s">
        <v>332</v>
      </c>
    </row>
    <row r="34" spans="1:6">
      <c r="A34" s="189"/>
      <c r="B34" s="42" t="s">
        <v>57</v>
      </c>
      <c r="C34" s="43" t="s">
        <v>53</v>
      </c>
      <c r="D34" s="192"/>
      <c r="E34" s="95" t="s">
        <v>43</v>
      </c>
      <c r="F34" s="44" t="s">
        <v>330</v>
      </c>
    </row>
    <row r="35" spans="1:6">
      <c r="A35" s="190"/>
      <c r="B35" s="41" t="s">
        <v>58</v>
      </c>
      <c r="C35" s="43" t="s">
        <v>54</v>
      </c>
      <c r="D35" s="193"/>
      <c r="E35" s="95" t="s">
        <v>55</v>
      </c>
      <c r="F35" s="44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216" t="s">
        <v>326</v>
      </c>
      <c r="C37" s="219"/>
      <c r="D37" s="219"/>
      <c r="E37" s="219"/>
      <c r="F37" s="220"/>
    </row>
    <row r="38" spans="1:6">
      <c r="A38" s="188"/>
      <c r="B38" s="216" t="s">
        <v>360</v>
      </c>
      <c r="C38" s="219"/>
      <c r="D38" s="219"/>
      <c r="E38" s="219"/>
      <c r="F38" s="220"/>
    </row>
    <row r="39" spans="1:6">
      <c r="A39" s="188"/>
      <c r="B39" s="216" t="s">
        <v>327</v>
      </c>
      <c r="C39" s="217"/>
      <c r="D39" s="217"/>
      <c r="E39" s="217"/>
      <c r="F39" s="218"/>
    </row>
    <row r="40" spans="1:6">
      <c r="A40" s="188"/>
      <c r="B40" s="216" t="s">
        <v>328</v>
      </c>
      <c r="C40" s="221"/>
      <c r="D40" s="221"/>
      <c r="E40" s="221"/>
      <c r="F40" s="222"/>
    </row>
    <row r="41" spans="1:6">
      <c r="A41" s="188"/>
      <c r="B41" s="216" t="s">
        <v>329</v>
      </c>
      <c r="C41" s="217"/>
      <c r="D41" s="217"/>
      <c r="E41" s="217"/>
      <c r="F41" s="218"/>
    </row>
    <row r="42" spans="1:6">
      <c r="A42" s="211"/>
      <c r="B42" s="216"/>
      <c r="C42" s="217"/>
      <c r="D42" s="217"/>
      <c r="E42" s="217"/>
      <c r="F42" s="218"/>
    </row>
    <row r="43" spans="1:6">
      <c r="A43" s="187" t="s">
        <v>39</v>
      </c>
      <c r="B43" s="216" t="s">
        <v>334</v>
      </c>
      <c r="C43" s="219"/>
      <c r="D43" s="219"/>
      <c r="E43" s="219"/>
      <c r="F43" s="220"/>
    </row>
    <row r="44" spans="1:6">
      <c r="A44" s="188"/>
      <c r="B44" s="216" t="s">
        <v>333</v>
      </c>
      <c r="C44" s="219"/>
      <c r="D44" s="219"/>
      <c r="E44" s="219"/>
      <c r="F44" s="220"/>
    </row>
    <row r="45" spans="1:6">
      <c r="A45" s="188"/>
      <c r="B45" s="216" t="s">
        <v>335</v>
      </c>
      <c r="C45" s="221"/>
      <c r="D45" s="221"/>
      <c r="E45" s="221"/>
      <c r="F45" s="222"/>
    </row>
    <row r="46" spans="1:6">
      <c r="A46" s="188"/>
      <c r="B46" s="216"/>
      <c r="C46" s="221"/>
      <c r="D46" s="221"/>
      <c r="E46" s="221"/>
      <c r="F46" s="222"/>
    </row>
    <row r="47" spans="1:6">
      <c r="A47" s="188"/>
      <c r="B47" s="216" t="s">
        <v>345</v>
      </c>
      <c r="C47" s="221"/>
      <c r="D47" s="221"/>
      <c r="E47" s="221"/>
      <c r="F47" s="222"/>
    </row>
    <row r="48" spans="1:6">
      <c r="A48" s="211"/>
      <c r="B48" s="97"/>
      <c r="C48" s="98"/>
      <c r="D48" s="98"/>
      <c r="E48" s="98"/>
      <c r="F48" s="99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96" t="s">
        <v>37</v>
      </c>
      <c r="B50" s="204"/>
      <c r="C50" s="205"/>
      <c r="D50" s="96" t="s">
        <v>39</v>
      </c>
      <c r="E50" s="204"/>
      <c r="F50" s="205"/>
    </row>
    <row r="51" spans="1:6" ht="18.75">
      <c r="A51" s="206" t="s">
        <v>45</v>
      </c>
      <c r="B51" s="207"/>
      <c r="C51" s="208"/>
      <c r="D51" s="94" t="s">
        <v>46</v>
      </c>
      <c r="E51" s="209">
        <f>E53+E54+B53+B54+B55</f>
        <v>12000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>
        <v>12000</v>
      </c>
      <c r="C53" s="28" t="s">
        <v>336</v>
      </c>
      <c r="D53" s="203"/>
      <c r="E53" s="28"/>
      <c r="F53" s="28"/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</mergeCells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G55"/>
  <sheetViews>
    <sheetView topLeftCell="A19" workbookViewId="0">
      <selection activeCell="B47" sqref="B47:F4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02" t="s">
        <v>1</v>
      </c>
      <c r="B2" s="30">
        <v>42593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02" t="s">
        <v>6</v>
      </c>
      <c r="B4" s="10">
        <v>790500</v>
      </c>
      <c r="C4" s="11" t="s">
        <v>7</v>
      </c>
      <c r="D4" s="12">
        <v>7.0000000000000007E-2</v>
      </c>
      <c r="E4" s="13" t="s">
        <v>8</v>
      </c>
      <c r="F4" s="12">
        <v>0.11</v>
      </c>
    </row>
    <row r="5" spans="1:7">
      <c r="A5" s="102" t="s">
        <v>9</v>
      </c>
      <c r="B5" s="14">
        <v>307300</v>
      </c>
      <c r="C5" s="13" t="s">
        <v>10</v>
      </c>
      <c r="D5" s="12">
        <v>0.09</v>
      </c>
      <c r="E5" s="13" t="s">
        <v>11</v>
      </c>
      <c r="F5" s="12">
        <v>0.36</v>
      </c>
      <c r="G5" s="15"/>
    </row>
    <row r="6" spans="1:7">
      <c r="A6" s="102" t="s">
        <v>12</v>
      </c>
      <c r="B6" s="14">
        <v>1097800</v>
      </c>
      <c r="C6" s="11" t="s">
        <v>13</v>
      </c>
      <c r="D6" s="12">
        <v>0.06</v>
      </c>
      <c r="E6" s="13" t="s">
        <v>14</v>
      </c>
      <c r="F6" s="12">
        <v>0</v>
      </c>
      <c r="G6" s="16"/>
    </row>
    <row r="7" spans="1:7">
      <c r="A7" s="102" t="s">
        <v>15</v>
      </c>
      <c r="B7" s="14">
        <f>B6+'08.10'!B7</f>
        <v>13118750</v>
      </c>
      <c r="C7" s="13" t="s">
        <v>16</v>
      </c>
      <c r="D7" s="12">
        <v>0.08</v>
      </c>
      <c r="E7" s="13" t="s">
        <v>17</v>
      </c>
      <c r="F7" s="12">
        <v>0.21</v>
      </c>
      <c r="G7" s="17"/>
    </row>
    <row r="8" spans="1:7">
      <c r="A8" s="102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02" t="s">
        <v>20</v>
      </c>
      <c r="B9" s="18">
        <f>B7/B8</f>
        <v>0.21317054781276254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02" t="s">
        <v>23</v>
      </c>
      <c r="C11" s="102" t="s">
        <v>24</v>
      </c>
      <c r="D11" s="102" t="s">
        <v>25</v>
      </c>
      <c r="E11" s="102"/>
      <c r="F11" s="102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60</v>
      </c>
      <c r="F12" s="6">
        <v>8</v>
      </c>
    </row>
    <row r="13" spans="1:7">
      <c r="A13" s="194"/>
      <c r="B13" s="20" t="s">
        <v>94</v>
      </c>
      <c r="C13" s="6" t="s">
        <v>318</v>
      </c>
      <c r="D13" s="215"/>
      <c r="E13" s="20" t="s">
        <v>363</v>
      </c>
      <c r="F13" s="6">
        <v>3</v>
      </c>
    </row>
    <row r="14" spans="1:7">
      <c r="A14" s="194"/>
      <c r="B14" s="20" t="s">
        <v>96</v>
      </c>
      <c r="C14" s="6" t="s">
        <v>319</v>
      </c>
      <c r="D14" s="215" t="s">
        <v>28</v>
      </c>
      <c r="E14" s="20" t="s">
        <v>364</v>
      </c>
      <c r="F14" s="6">
        <v>0</v>
      </c>
    </row>
    <row r="15" spans="1:7">
      <c r="A15" s="194"/>
      <c r="B15" s="20" t="s">
        <v>98</v>
      </c>
      <c r="C15" s="6" t="s">
        <v>320</v>
      </c>
      <c r="D15" s="215"/>
      <c r="E15" s="20" t="s">
        <v>365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02" t="s">
        <v>30</v>
      </c>
      <c r="C17" s="102" t="s">
        <v>31</v>
      </c>
      <c r="D17" s="102" t="s">
        <v>32</v>
      </c>
      <c r="E17" s="197" t="s">
        <v>33</v>
      </c>
      <c r="F17" s="198"/>
    </row>
    <row r="18" spans="1:6">
      <c r="A18" s="194" t="s">
        <v>34</v>
      </c>
      <c r="B18" s="22">
        <v>0.52083333333333337</v>
      </c>
      <c r="C18" s="22" t="s">
        <v>357</v>
      </c>
      <c r="D18" s="23">
        <v>8</v>
      </c>
      <c r="E18" s="200"/>
      <c r="F18" s="201"/>
    </row>
    <row r="19" spans="1:6">
      <c r="A19" s="194"/>
      <c r="B19" s="22">
        <v>4.1666666666666664E-2</v>
      </c>
      <c r="C19" s="22" t="s">
        <v>344</v>
      </c>
      <c r="D19" s="23">
        <v>8</v>
      </c>
      <c r="E19" s="200" t="s">
        <v>359</v>
      </c>
      <c r="F19" s="201"/>
    </row>
    <row r="20" spans="1:6">
      <c r="A20" s="194"/>
      <c r="B20" s="22"/>
      <c r="C20" s="22" t="s">
        <v>306</v>
      </c>
      <c r="D20" s="23">
        <v>2</v>
      </c>
      <c r="E20" s="46"/>
      <c r="F20" s="47"/>
    </row>
    <row r="21" spans="1:6">
      <c r="A21" s="194"/>
      <c r="B21" s="22"/>
      <c r="C21" s="22"/>
      <c r="D21" s="23"/>
      <c r="E21" s="46"/>
      <c r="F21" s="47"/>
    </row>
    <row r="22" spans="1:6">
      <c r="A22" s="194"/>
      <c r="B22" s="22"/>
      <c r="C22" s="22"/>
      <c r="D22" s="56"/>
      <c r="E22" s="46"/>
      <c r="F22" s="47"/>
    </row>
    <row r="23" spans="1:6">
      <c r="A23" s="199"/>
      <c r="B23" s="22"/>
      <c r="C23" s="22"/>
      <c r="D23" s="23"/>
      <c r="E23" s="46"/>
      <c r="F23" s="47"/>
    </row>
    <row r="24" spans="1:6">
      <c r="A24" s="194" t="s">
        <v>35</v>
      </c>
      <c r="B24" s="22">
        <v>0.29166666666666669</v>
      </c>
      <c r="C24" s="22" t="s">
        <v>358</v>
      </c>
      <c r="D24" s="23">
        <v>5</v>
      </c>
      <c r="E24" s="200"/>
      <c r="F24" s="201"/>
    </row>
    <row r="25" spans="1:6">
      <c r="A25" s="194"/>
      <c r="B25" s="22"/>
      <c r="C25" s="22"/>
      <c r="D25" s="23"/>
      <c r="E25" s="46"/>
      <c r="F25" s="47"/>
    </row>
    <row r="26" spans="1:6">
      <c r="A26" s="194"/>
      <c r="B26" s="22"/>
      <c r="C26" s="22"/>
      <c r="D26" s="23"/>
      <c r="E26" s="46"/>
      <c r="F26" s="47"/>
    </row>
    <row r="27" spans="1:6">
      <c r="A27" s="194"/>
      <c r="B27" s="22"/>
      <c r="C27" s="22"/>
      <c r="D27" s="23"/>
      <c r="E27" s="46"/>
      <c r="F27" s="47"/>
    </row>
    <row r="28" spans="1:6">
      <c r="A28" s="194"/>
      <c r="B28" s="22"/>
      <c r="C28" s="22"/>
      <c r="D28" s="23"/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342</v>
      </c>
      <c r="D31" s="187" t="s">
        <v>39</v>
      </c>
      <c r="E31" s="102" t="s">
        <v>38</v>
      </c>
      <c r="F31" s="44" t="s">
        <v>356</v>
      </c>
    </row>
    <row r="32" spans="1:6">
      <c r="A32" s="188"/>
      <c r="B32" s="24" t="s">
        <v>40</v>
      </c>
      <c r="C32" s="43" t="s">
        <v>235</v>
      </c>
      <c r="D32" s="191"/>
      <c r="E32" s="102" t="s">
        <v>56</v>
      </c>
      <c r="F32" s="44" t="s">
        <v>349</v>
      </c>
    </row>
    <row r="33" spans="1:6">
      <c r="A33" s="188"/>
      <c r="B33" s="24" t="s">
        <v>41</v>
      </c>
      <c r="C33" s="43" t="s">
        <v>286</v>
      </c>
      <c r="D33" s="191"/>
      <c r="E33" s="102" t="s">
        <v>42</v>
      </c>
      <c r="F33" s="44" t="s">
        <v>347</v>
      </c>
    </row>
    <row r="34" spans="1:6">
      <c r="A34" s="189"/>
      <c r="B34" s="42" t="s">
        <v>57</v>
      </c>
      <c r="C34" s="43" t="s">
        <v>343</v>
      </c>
      <c r="D34" s="192"/>
      <c r="E34" s="102" t="s">
        <v>43</v>
      </c>
      <c r="F34" s="44" t="s">
        <v>350</v>
      </c>
    </row>
    <row r="35" spans="1:6">
      <c r="A35" s="190"/>
      <c r="B35" s="41" t="s">
        <v>58</v>
      </c>
      <c r="C35" s="43" t="s">
        <v>54</v>
      </c>
      <c r="D35" s="193"/>
      <c r="E35" s="102" t="s">
        <v>55</v>
      </c>
      <c r="F35" s="44" t="s">
        <v>348</v>
      </c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216" t="s">
        <v>341</v>
      </c>
      <c r="C37" s="219"/>
      <c r="D37" s="219"/>
      <c r="E37" s="219"/>
      <c r="F37" s="220"/>
    </row>
    <row r="38" spans="1:6">
      <c r="A38" s="188"/>
      <c r="B38" s="216" t="s">
        <v>361</v>
      </c>
      <c r="C38" s="219"/>
      <c r="D38" s="219"/>
      <c r="E38" s="219"/>
      <c r="F38" s="220"/>
    </row>
    <row r="39" spans="1:6">
      <c r="A39" s="188"/>
      <c r="B39" s="216" t="s">
        <v>362</v>
      </c>
      <c r="C39" s="217"/>
      <c r="D39" s="217"/>
      <c r="E39" s="217"/>
      <c r="F39" s="218"/>
    </row>
    <row r="40" spans="1:6">
      <c r="A40" s="188"/>
      <c r="B40" s="216"/>
      <c r="C40" s="221"/>
      <c r="D40" s="221"/>
      <c r="E40" s="221"/>
      <c r="F40" s="222"/>
    </row>
    <row r="41" spans="1:6">
      <c r="A41" s="188"/>
      <c r="B41" s="216"/>
      <c r="C41" s="217"/>
      <c r="D41" s="217"/>
      <c r="E41" s="217"/>
      <c r="F41" s="218"/>
    </row>
    <row r="42" spans="1:6">
      <c r="A42" s="211"/>
      <c r="B42" s="216"/>
      <c r="C42" s="217"/>
      <c r="D42" s="217"/>
      <c r="E42" s="217"/>
      <c r="F42" s="218"/>
    </row>
    <row r="43" spans="1:6">
      <c r="A43" s="187" t="s">
        <v>39</v>
      </c>
      <c r="B43" s="216" t="s">
        <v>351</v>
      </c>
      <c r="C43" s="219"/>
      <c r="D43" s="219"/>
      <c r="E43" s="219"/>
      <c r="F43" s="220"/>
    </row>
    <row r="44" spans="1:6">
      <c r="A44" s="188"/>
      <c r="B44" s="216" t="s">
        <v>352</v>
      </c>
      <c r="C44" s="219"/>
      <c r="D44" s="219"/>
      <c r="E44" s="219"/>
      <c r="F44" s="220"/>
    </row>
    <row r="45" spans="1:6">
      <c r="A45" s="188"/>
      <c r="B45" s="216" t="s">
        <v>353</v>
      </c>
      <c r="C45" s="221"/>
      <c r="D45" s="221"/>
      <c r="E45" s="221"/>
      <c r="F45" s="222"/>
    </row>
    <row r="46" spans="1:6">
      <c r="A46" s="188"/>
      <c r="B46" s="216" t="s">
        <v>354</v>
      </c>
      <c r="C46" s="221"/>
      <c r="D46" s="221"/>
      <c r="E46" s="221"/>
      <c r="F46" s="222"/>
    </row>
    <row r="47" spans="1:6">
      <c r="A47" s="188"/>
      <c r="B47" s="216"/>
      <c r="C47" s="221"/>
      <c r="D47" s="221"/>
      <c r="E47" s="221"/>
      <c r="F47" s="222"/>
    </row>
    <row r="48" spans="1:6">
      <c r="A48" s="211"/>
      <c r="B48" s="216" t="s">
        <v>346</v>
      </c>
      <c r="C48" s="221"/>
      <c r="D48" s="221"/>
      <c r="E48" s="221"/>
      <c r="F48" s="222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101" t="s">
        <v>37</v>
      </c>
      <c r="B50" s="204"/>
      <c r="C50" s="205"/>
      <c r="D50" s="101" t="s">
        <v>39</v>
      </c>
      <c r="E50" s="204"/>
      <c r="F50" s="205"/>
    </row>
    <row r="51" spans="1:6" ht="18.75">
      <c r="A51" s="206" t="s">
        <v>45</v>
      </c>
      <c r="B51" s="207"/>
      <c r="C51" s="208"/>
      <c r="D51" s="100" t="s">
        <v>46</v>
      </c>
      <c r="E51" s="209">
        <f>E53+E54+B53+B54+B55</f>
        <v>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/>
      <c r="F53" s="28"/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8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55"/>
  <sheetViews>
    <sheetView topLeftCell="A22"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05" t="s">
        <v>1</v>
      </c>
      <c r="B2" s="30">
        <v>42594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05" t="s">
        <v>6</v>
      </c>
      <c r="B4" s="10">
        <v>90000</v>
      </c>
      <c r="C4" s="11" t="s">
        <v>7</v>
      </c>
      <c r="D4" s="12">
        <v>0</v>
      </c>
      <c r="E4" s="13" t="s">
        <v>8</v>
      </c>
      <c r="F4" s="12">
        <v>0.1</v>
      </c>
    </row>
    <row r="5" spans="1:7">
      <c r="A5" s="105" t="s">
        <v>9</v>
      </c>
      <c r="B5" s="14">
        <f>B6-B4</f>
        <v>955700</v>
      </c>
      <c r="C5" s="13" t="s">
        <v>10</v>
      </c>
      <c r="D5" s="12">
        <v>0.12</v>
      </c>
      <c r="E5" s="13" t="s">
        <v>11</v>
      </c>
      <c r="F5" s="12">
        <v>0.28999999999999998</v>
      </c>
      <c r="G5" s="15"/>
    </row>
    <row r="6" spans="1:7">
      <c r="A6" s="105" t="s">
        <v>12</v>
      </c>
      <c r="B6" s="14">
        <v>1045700</v>
      </c>
      <c r="C6" s="11" t="s">
        <v>13</v>
      </c>
      <c r="D6" s="12">
        <v>0.05</v>
      </c>
      <c r="E6" s="13" t="s">
        <v>14</v>
      </c>
      <c r="F6" s="12">
        <v>0</v>
      </c>
      <c r="G6" s="16"/>
    </row>
    <row r="7" spans="1:7">
      <c r="A7" s="105" t="s">
        <v>15</v>
      </c>
      <c r="B7" s="14">
        <f>B6+'08.11'!B7</f>
        <v>14164450</v>
      </c>
      <c r="C7" s="13" t="s">
        <v>16</v>
      </c>
      <c r="D7" s="12">
        <v>0.24</v>
      </c>
      <c r="E7" s="13" t="s">
        <v>17</v>
      </c>
      <c r="F7" s="12">
        <v>0.12</v>
      </c>
      <c r="G7" s="17"/>
    </row>
    <row r="8" spans="1:7">
      <c r="A8" s="105" t="s">
        <v>18</v>
      </c>
      <c r="B8" s="81">
        <v>61541100</v>
      </c>
      <c r="C8" s="11" t="s">
        <v>19</v>
      </c>
      <c r="D8" s="12">
        <v>0.09</v>
      </c>
      <c r="E8" s="13"/>
      <c r="F8" s="12"/>
    </row>
    <row r="9" spans="1:7">
      <c r="A9" s="105" t="s">
        <v>20</v>
      </c>
      <c r="B9" s="18">
        <f>B7/B8</f>
        <v>0.23016244428520127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05" t="s">
        <v>23</v>
      </c>
      <c r="C11" s="105" t="s">
        <v>24</v>
      </c>
      <c r="D11" s="105" t="s">
        <v>25</v>
      </c>
      <c r="E11" s="105"/>
      <c r="F11" s="105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387</v>
      </c>
      <c r="F12" s="6">
        <v>3</v>
      </c>
    </row>
    <row r="13" spans="1:7">
      <c r="A13" s="194"/>
      <c r="B13" s="20" t="s">
        <v>94</v>
      </c>
      <c r="C13" s="6" t="s">
        <v>318</v>
      </c>
      <c r="D13" s="215"/>
      <c r="E13" s="20" t="s">
        <v>388</v>
      </c>
      <c r="F13" s="6">
        <v>2</v>
      </c>
    </row>
    <row r="14" spans="1:7">
      <c r="A14" s="194"/>
      <c r="B14" s="20" t="s">
        <v>96</v>
      </c>
      <c r="C14" s="6" t="s">
        <v>319</v>
      </c>
      <c r="D14" s="215" t="s">
        <v>28</v>
      </c>
      <c r="E14" s="20" t="s">
        <v>389</v>
      </c>
      <c r="F14" s="6">
        <v>0</v>
      </c>
    </row>
    <row r="15" spans="1:7">
      <c r="A15" s="194"/>
      <c r="B15" s="20" t="s">
        <v>98</v>
      </c>
      <c r="C15" s="6" t="s">
        <v>320</v>
      </c>
      <c r="D15" s="215"/>
      <c r="E15" s="20" t="s">
        <v>390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05" t="s">
        <v>30</v>
      </c>
      <c r="C17" s="105" t="s">
        <v>31</v>
      </c>
      <c r="D17" s="105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400</v>
      </c>
      <c r="D18" s="23">
        <v>3</v>
      </c>
      <c r="E18" s="200"/>
      <c r="F18" s="201"/>
    </row>
    <row r="19" spans="1:6">
      <c r="A19" s="194"/>
      <c r="B19" s="22"/>
      <c r="C19" s="22"/>
      <c r="D19" s="23"/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56"/>
      <c r="E22" s="200"/>
      <c r="F22" s="201"/>
    </row>
    <row r="23" spans="1:6">
      <c r="A23" s="199"/>
      <c r="B23" s="22"/>
      <c r="C23" s="22"/>
      <c r="D23" s="23"/>
      <c r="E23" s="200"/>
      <c r="F23" s="201"/>
    </row>
    <row r="24" spans="1:6">
      <c r="A24" s="194" t="s">
        <v>35</v>
      </c>
      <c r="B24" s="22">
        <v>0.25</v>
      </c>
      <c r="C24" s="22" t="s">
        <v>401</v>
      </c>
      <c r="D24" s="23">
        <v>4</v>
      </c>
      <c r="E24" s="200"/>
      <c r="F24" s="201"/>
    </row>
    <row r="25" spans="1:6">
      <c r="A25" s="194"/>
      <c r="B25" s="22">
        <v>0.29166666666666669</v>
      </c>
      <c r="C25" s="22" t="s">
        <v>391</v>
      </c>
      <c r="D25" s="23" t="s">
        <v>382</v>
      </c>
      <c r="E25" s="200"/>
      <c r="F25" s="201"/>
    </row>
    <row r="26" spans="1:6">
      <c r="A26" s="194"/>
      <c r="B26" s="22"/>
      <c r="C26" s="22" t="s">
        <v>383</v>
      </c>
      <c r="D26" s="23">
        <v>2</v>
      </c>
      <c r="E26" s="200" t="s">
        <v>384</v>
      </c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371</v>
      </c>
      <c r="D31" s="187" t="s">
        <v>39</v>
      </c>
      <c r="E31" s="105" t="s">
        <v>38</v>
      </c>
      <c r="F31" s="44" t="s">
        <v>366</v>
      </c>
    </row>
    <row r="32" spans="1:6">
      <c r="A32" s="188"/>
      <c r="B32" s="24" t="s">
        <v>40</v>
      </c>
      <c r="C32" s="43" t="s">
        <v>372</v>
      </c>
      <c r="D32" s="191"/>
      <c r="E32" s="105" t="s">
        <v>56</v>
      </c>
      <c r="F32" s="44" t="s">
        <v>309</v>
      </c>
    </row>
    <row r="33" spans="1:6">
      <c r="A33" s="188"/>
      <c r="B33" s="24" t="s">
        <v>41</v>
      </c>
      <c r="C33" s="43" t="s">
        <v>373</v>
      </c>
      <c r="D33" s="191"/>
      <c r="E33" s="105" t="s">
        <v>42</v>
      </c>
      <c r="F33" s="44" t="s">
        <v>367</v>
      </c>
    </row>
    <row r="34" spans="1:6">
      <c r="A34" s="189"/>
      <c r="B34" s="42" t="s">
        <v>57</v>
      </c>
      <c r="C34" s="43" t="s">
        <v>374</v>
      </c>
      <c r="D34" s="192"/>
      <c r="E34" s="105" t="s">
        <v>43</v>
      </c>
      <c r="F34" s="44" t="s">
        <v>368</v>
      </c>
    </row>
    <row r="35" spans="1:6">
      <c r="A35" s="190"/>
      <c r="B35" s="41" t="s">
        <v>58</v>
      </c>
      <c r="C35" s="43" t="s">
        <v>375</v>
      </c>
      <c r="D35" s="193"/>
      <c r="E35" s="105" t="s">
        <v>55</v>
      </c>
      <c r="F35" s="44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216" t="s">
        <v>376</v>
      </c>
      <c r="C37" s="219"/>
      <c r="D37" s="219"/>
      <c r="E37" s="219"/>
      <c r="F37" s="220"/>
    </row>
    <row r="38" spans="1:6">
      <c r="A38" s="188"/>
      <c r="B38" s="216" t="s">
        <v>377</v>
      </c>
      <c r="C38" s="219"/>
      <c r="D38" s="219"/>
      <c r="E38" s="219"/>
      <c r="F38" s="220"/>
    </row>
    <row r="39" spans="1:6">
      <c r="A39" s="188"/>
      <c r="B39" s="216" t="s">
        <v>378</v>
      </c>
      <c r="C39" s="217"/>
      <c r="D39" s="217"/>
      <c r="E39" s="217"/>
      <c r="F39" s="218"/>
    </row>
    <row r="40" spans="1:6">
      <c r="A40" s="188"/>
      <c r="B40" s="216"/>
      <c r="C40" s="221"/>
      <c r="D40" s="221"/>
      <c r="E40" s="221"/>
      <c r="F40" s="222"/>
    </row>
    <row r="41" spans="1:6">
      <c r="A41" s="188"/>
      <c r="B41" s="216"/>
      <c r="C41" s="217"/>
      <c r="D41" s="217"/>
      <c r="E41" s="217"/>
      <c r="F41" s="218"/>
    </row>
    <row r="42" spans="1:6">
      <c r="A42" s="211"/>
      <c r="B42" s="216"/>
      <c r="C42" s="217"/>
      <c r="D42" s="217"/>
      <c r="E42" s="217"/>
      <c r="F42" s="218"/>
    </row>
    <row r="43" spans="1:6">
      <c r="A43" s="187" t="s">
        <v>39</v>
      </c>
      <c r="B43" s="223" t="s">
        <v>369</v>
      </c>
      <c r="C43" s="219"/>
      <c r="D43" s="219"/>
      <c r="E43" s="219"/>
      <c r="F43" s="220"/>
    </row>
    <row r="44" spans="1:6">
      <c r="A44" s="188"/>
      <c r="B44" s="216" t="s">
        <v>370</v>
      </c>
      <c r="C44" s="219"/>
      <c r="D44" s="219"/>
      <c r="E44" s="219"/>
      <c r="F44" s="220"/>
    </row>
    <row r="45" spans="1:6">
      <c r="A45" s="188"/>
      <c r="B45" s="223" t="s">
        <v>379</v>
      </c>
      <c r="C45" s="221"/>
      <c r="D45" s="221"/>
      <c r="E45" s="221"/>
      <c r="F45" s="222"/>
    </row>
    <row r="46" spans="1:6">
      <c r="A46" s="188"/>
      <c r="B46" s="216" t="s">
        <v>380</v>
      </c>
      <c r="C46" s="221"/>
      <c r="D46" s="221"/>
      <c r="E46" s="221"/>
      <c r="F46" s="222"/>
    </row>
    <row r="47" spans="1:6">
      <c r="A47" s="188"/>
      <c r="B47" s="223" t="s">
        <v>385</v>
      </c>
      <c r="C47" s="221"/>
      <c r="D47" s="221"/>
      <c r="E47" s="221"/>
      <c r="F47" s="222"/>
    </row>
    <row r="48" spans="1:6">
      <c r="A48" s="211"/>
      <c r="B48" s="216" t="s">
        <v>386</v>
      </c>
      <c r="C48" s="221"/>
      <c r="D48" s="221"/>
      <c r="E48" s="221"/>
      <c r="F48" s="222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104" t="s">
        <v>37</v>
      </c>
      <c r="B50" s="204"/>
      <c r="C50" s="205"/>
      <c r="D50" s="104" t="s">
        <v>39</v>
      </c>
      <c r="E50" s="204"/>
      <c r="F50" s="205"/>
    </row>
    <row r="51" spans="1:6" ht="18.75">
      <c r="A51" s="206" t="s">
        <v>45</v>
      </c>
      <c r="B51" s="207"/>
      <c r="C51" s="208"/>
      <c r="D51" s="103" t="s">
        <v>46</v>
      </c>
      <c r="E51" s="209">
        <f>E53+E54+B53+B54+B55</f>
        <v>16900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>
        <v>16900</v>
      </c>
      <c r="F53" s="28" t="s">
        <v>381</v>
      </c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16:F16"/>
    <mergeCell ref="E17:F17"/>
    <mergeCell ref="A18:A23"/>
    <mergeCell ref="E18:F18"/>
    <mergeCell ref="E19:F19"/>
    <mergeCell ref="E20:F20"/>
    <mergeCell ref="A24:A29"/>
    <mergeCell ref="E24:F24"/>
    <mergeCell ref="A1:F1"/>
    <mergeCell ref="A3:B3"/>
    <mergeCell ref="A10:F10"/>
    <mergeCell ref="A11:A15"/>
    <mergeCell ref="D12:D13"/>
    <mergeCell ref="D14:D15"/>
    <mergeCell ref="E25:F25"/>
    <mergeCell ref="E26:F26"/>
    <mergeCell ref="E27:F27"/>
    <mergeCell ref="E28:F28"/>
    <mergeCell ref="E29:F29"/>
    <mergeCell ref="E23:F23"/>
    <mergeCell ref="E22:F22"/>
    <mergeCell ref="E21:F21"/>
  </mergeCells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B48" sqref="B48:F4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08" t="s">
        <v>1</v>
      </c>
      <c r="B2" s="30">
        <v>42595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08" t="s">
        <v>6</v>
      </c>
      <c r="B4" s="10">
        <v>165000</v>
      </c>
      <c r="C4" s="11" t="s">
        <v>7</v>
      </c>
      <c r="D4" s="12">
        <v>0.11</v>
      </c>
      <c r="E4" s="13" t="s">
        <v>8</v>
      </c>
      <c r="F4" s="12">
        <v>0.14000000000000001</v>
      </c>
    </row>
    <row r="5" spans="1:7">
      <c r="A5" s="108" t="s">
        <v>9</v>
      </c>
      <c r="B5" s="14">
        <v>788200</v>
      </c>
      <c r="C5" s="13" t="s">
        <v>10</v>
      </c>
      <c r="D5" s="12">
        <v>0.05</v>
      </c>
      <c r="E5" s="13" t="s">
        <v>11</v>
      </c>
      <c r="F5" s="12">
        <v>0</v>
      </c>
      <c r="G5" s="15"/>
    </row>
    <row r="6" spans="1:7">
      <c r="A6" s="108" t="s">
        <v>12</v>
      </c>
      <c r="B6" s="14">
        <v>953200</v>
      </c>
      <c r="C6" s="11" t="s">
        <v>13</v>
      </c>
      <c r="D6" s="12">
        <v>0.08</v>
      </c>
      <c r="E6" s="13" t="s">
        <v>14</v>
      </c>
      <c r="F6" s="12">
        <v>0</v>
      </c>
      <c r="G6" s="16"/>
    </row>
    <row r="7" spans="1:7">
      <c r="A7" s="108" t="s">
        <v>15</v>
      </c>
      <c r="B7" s="14">
        <f>B6+'8.12'!B7</f>
        <v>15117650</v>
      </c>
      <c r="C7" s="13" t="s">
        <v>16</v>
      </c>
      <c r="D7" s="12">
        <v>0.37</v>
      </c>
      <c r="E7" s="13" t="s">
        <v>17</v>
      </c>
      <c r="F7" s="12">
        <v>0.23</v>
      </c>
      <c r="G7" s="17"/>
    </row>
    <row r="8" spans="1:7">
      <c r="A8" s="108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08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08" t="s">
        <v>23</v>
      </c>
      <c r="C11" s="108" t="s">
        <v>24</v>
      </c>
      <c r="D11" s="108" t="s">
        <v>25</v>
      </c>
      <c r="E11" s="108"/>
      <c r="F11" s="108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427</v>
      </c>
      <c r="F12" s="6">
        <v>4</v>
      </c>
    </row>
    <row r="13" spans="1:7">
      <c r="A13" s="194"/>
      <c r="B13" s="20" t="s">
        <v>124</v>
      </c>
      <c r="C13" s="6" t="s">
        <v>424</v>
      </c>
      <c r="D13" s="215"/>
      <c r="E13" s="20" t="s">
        <v>428</v>
      </c>
      <c r="F13" s="6">
        <v>4</v>
      </c>
    </row>
    <row r="14" spans="1:7">
      <c r="A14" s="194"/>
      <c r="B14" s="20" t="s">
        <v>406</v>
      </c>
      <c r="C14" s="6" t="s">
        <v>425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426</v>
      </c>
      <c r="D15" s="215"/>
      <c r="E15" s="20" t="s">
        <v>124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08" t="s">
        <v>30</v>
      </c>
      <c r="C17" s="108" t="s">
        <v>31</v>
      </c>
      <c r="D17" s="108" t="s">
        <v>32</v>
      </c>
      <c r="E17" s="197" t="s">
        <v>33</v>
      </c>
      <c r="F17" s="198"/>
    </row>
    <row r="18" spans="1:6">
      <c r="A18" s="194" t="s">
        <v>34</v>
      </c>
      <c r="B18" s="22">
        <v>6.25E-2</v>
      </c>
      <c r="C18" s="22" t="s">
        <v>394</v>
      </c>
      <c r="D18" s="23">
        <v>3</v>
      </c>
      <c r="E18" s="200"/>
      <c r="F18" s="201"/>
    </row>
    <row r="19" spans="1:6">
      <c r="A19" s="194"/>
      <c r="B19" s="22">
        <v>6.25E-2</v>
      </c>
      <c r="C19" s="22" t="s">
        <v>402</v>
      </c>
      <c r="D19" s="23">
        <v>2</v>
      </c>
      <c r="E19" s="200"/>
      <c r="F19" s="201"/>
    </row>
    <row r="20" spans="1:6">
      <c r="A20" s="194"/>
      <c r="B20" s="22"/>
      <c r="C20" s="22" t="s">
        <v>112</v>
      </c>
      <c r="D20" s="23">
        <v>2</v>
      </c>
      <c r="E20" s="200" t="s">
        <v>408</v>
      </c>
      <c r="F20" s="201"/>
    </row>
    <row r="21" spans="1:6">
      <c r="A21" s="194"/>
      <c r="B21" s="22"/>
      <c r="C21" s="22" t="s">
        <v>112</v>
      </c>
      <c r="D21" s="23">
        <v>2</v>
      </c>
      <c r="E21" s="200" t="s">
        <v>403</v>
      </c>
      <c r="F21" s="201"/>
    </row>
    <row r="22" spans="1:6">
      <c r="A22" s="194"/>
      <c r="B22" s="22"/>
      <c r="C22" s="22" t="s">
        <v>112</v>
      </c>
      <c r="D22" s="23">
        <v>2</v>
      </c>
      <c r="E22" s="200" t="s">
        <v>408</v>
      </c>
      <c r="F22" s="201"/>
    </row>
    <row r="23" spans="1:6">
      <c r="A23" s="199"/>
      <c r="B23" s="22"/>
      <c r="C23" s="22" t="s">
        <v>112</v>
      </c>
      <c r="D23" s="23">
        <v>2</v>
      </c>
      <c r="E23" s="200" t="s">
        <v>409</v>
      </c>
      <c r="F23" s="201"/>
    </row>
    <row r="24" spans="1:6">
      <c r="A24" s="194" t="s">
        <v>35</v>
      </c>
      <c r="B24" s="22">
        <v>0.25</v>
      </c>
      <c r="C24" s="22" t="s">
        <v>395</v>
      </c>
      <c r="D24" s="23">
        <v>2</v>
      </c>
      <c r="E24" s="200"/>
      <c r="F24" s="201"/>
    </row>
    <row r="25" spans="1:6">
      <c r="A25" s="194"/>
      <c r="B25" s="22"/>
      <c r="C25" s="22" t="s">
        <v>410</v>
      </c>
      <c r="D25" s="23">
        <v>4</v>
      </c>
      <c r="E25" s="200"/>
      <c r="F25" s="201"/>
    </row>
    <row r="26" spans="1:6">
      <c r="A26" s="194"/>
      <c r="B26" s="22"/>
      <c r="C26" s="22" t="s">
        <v>112</v>
      </c>
      <c r="D26" s="23">
        <v>2</v>
      </c>
      <c r="E26" s="200" t="s">
        <v>412</v>
      </c>
      <c r="F26" s="201"/>
    </row>
    <row r="27" spans="1:6">
      <c r="A27" s="194"/>
      <c r="B27" s="22"/>
      <c r="C27" s="22" t="s">
        <v>112</v>
      </c>
      <c r="D27" s="23">
        <v>5</v>
      </c>
      <c r="E27" s="200" t="s">
        <v>413</v>
      </c>
      <c r="F27" s="201"/>
    </row>
    <row r="28" spans="1:6">
      <c r="A28" s="194"/>
      <c r="B28" s="22"/>
      <c r="C28" s="22" t="s">
        <v>112</v>
      </c>
      <c r="D28" s="23">
        <v>1</v>
      </c>
      <c r="E28" s="200" t="s">
        <v>414</v>
      </c>
      <c r="F28" s="201"/>
    </row>
    <row r="29" spans="1:6">
      <c r="A29" s="194"/>
      <c r="B29" s="22"/>
      <c r="C29" s="22" t="s">
        <v>112</v>
      </c>
      <c r="D29" s="23" t="s">
        <v>411</v>
      </c>
      <c r="E29" s="200" t="s">
        <v>415</v>
      </c>
      <c r="F29" s="201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264</v>
      </c>
      <c r="D31" s="187" t="s">
        <v>39</v>
      </c>
      <c r="E31" s="108" t="s">
        <v>38</v>
      </c>
      <c r="F31" s="44" t="s">
        <v>366</v>
      </c>
    </row>
    <row r="32" spans="1:6">
      <c r="A32" s="188"/>
      <c r="B32" s="24" t="s">
        <v>40</v>
      </c>
      <c r="C32" s="43" t="s">
        <v>392</v>
      </c>
      <c r="D32" s="191"/>
      <c r="E32" s="108" t="s">
        <v>56</v>
      </c>
      <c r="F32" s="44" t="s">
        <v>398</v>
      </c>
    </row>
    <row r="33" spans="1:6">
      <c r="A33" s="188"/>
      <c r="B33" s="24" t="s">
        <v>41</v>
      </c>
      <c r="C33" s="43" t="s">
        <v>103</v>
      </c>
      <c r="D33" s="191"/>
      <c r="E33" s="108" t="s">
        <v>42</v>
      </c>
      <c r="F33" s="44" t="s">
        <v>367</v>
      </c>
    </row>
    <row r="34" spans="1:6">
      <c r="A34" s="189"/>
      <c r="B34" s="42" t="s">
        <v>57</v>
      </c>
      <c r="C34" s="43" t="s">
        <v>393</v>
      </c>
      <c r="D34" s="192"/>
      <c r="E34" s="108" t="s">
        <v>43</v>
      </c>
      <c r="F34" s="44" t="s">
        <v>399</v>
      </c>
    </row>
    <row r="35" spans="1:6">
      <c r="A35" s="190"/>
      <c r="B35" s="41" t="s">
        <v>58</v>
      </c>
      <c r="C35" s="43" t="s">
        <v>54</v>
      </c>
      <c r="D35" s="193"/>
      <c r="E35" s="108" t="s">
        <v>55</v>
      </c>
      <c r="F35" s="44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216" t="s">
        <v>405</v>
      </c>
      <c r="C37" s="219"/>
      <c r="D37" s="219"/>
      <c r="E37" s="219"/>
      <c r="F37" s="220"/>
    </row>
    <row r="38" spans="1:6">
      <c r="A38" s="188"/>
      <c r="B38" s="216" t="s">
        <v>396</v>
      </c>
      <c r="C38" s="219"/>
      <c r="D38" s="219"/>
      <c r="E38" s="219"/>
      <c r="F38" s="220"/>
    </row>
    <row r="39" spans="1:6">
      <c r="A39" s="188"/>
      <c r="B39" s="216" t="s">
        <v>397</v>
      </c>
      <c r="C39" s="217"/>
      <c r="D39" s="217"/>
      <c r="E39" s="217"/>
      <c r="F39" s="218"/>
    </row>
    <row r="40" spans="1:6">
      <c r="A40" s="188"/>
      <c r="B40" s="216"/>
      <c r="C40" s="221"/>
      <c r="D40" s="221"/>
      <c r="E40" s="221"/>
      <c r="F40" s="222"/>
    </row>
    <row r="41" spans="1:6">
      <c r="A41" s="188"/>
      <c r="B41" s="216"/>
      <c r="C41" s="217"/>
      <c r="D41" s="217"/>
      <c r="E41" s="217"/>
      <c r="F41" s="218"/>
    </row>
    <row r="42" spans="1:6">
      <c r="A42" s="211"/>
      <c r="B42" s="216"/>
      <c r="C42" s="217"/>
      <c r="D42" s="217"/>
      <c r="E42" s="217"/>
      <c r="F42" s="218"/>
    </row>
    <row r="43" spans="1:6">
      <c r="A43" s="187" t="s">
        <v>39</v>
      </c>
      <c r="B43" s="223" t="s">
        <v>404</v>
      </c>
      <c r="C43" s="219"/>
      <c r="D43" s="219"/>
      <c r="E43" s="219"/>
      <c r="F43" s="220"/>
    </row>
    <row r="44" spans="1:6">
      <c r="A44" s="188"/>
      <c r="B44" s="216" t="s">
        <v>416</v>
      </c>
      <c r="C44" s="219"/>
      <c r="D44" s="219"/>
      <c r="E44" s="219"/>
      <c r="F44" s="220"/>
    </row>
    <row r="45" spans="1:6">
      <c r="A45" s="188"/>
      <c r="B45" s="223" t="s">
        <v>417</v>
      </c>
      <c r="C45" s="221"/>
      <c r="D45" s="221"/>
      <c r="E45" s="221"/>
      <c r="F45" s="222"/>
    </row>
    <row r="46" spans="1:6">
      <c r="A46" s="188"/>
      <c r="B46" s="223" t="s">
        <v>418</v>
      </c>
      <c r="C46" s="221"/>
      <c r="D46" s="221"/>
      <c r="E46" s="221"/>
      <c r="F46" s="222"/>
    </row>
    <row r="47" spans="1:6">
      <c r="A47" s="188"/>
      <c r="B47" s="216" t="s">
        <v>419</v>
      </c>
      <c r="C47" s="221"/>
      <c r="D47" s="221"/>
      <c r="E47" s="221"/>
      <c r="F47" s="222"/>
    </row>
    <row r="48" spans="1:6">
      <c r="A48" s="211"/>
      <c r="B48" s="216" t="s">
        <v>420</v>
      </c>
      <c r="C48" s="221"/>
      <c r="D48" s="221"/>
      <c r="E48" s="221"/>
      <c r="F48" s="222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107" t="s">
        <v>37</v>
      </c>
      <c r="B50" s="204"/>
      <c r="C50" s="205"/>
      <c r="D50" s="107" t="s">
        <v>39</v>
      </c>
      <c r="E50" s="204"/>
      <c r="F50" s="205"/>
    </row>
    <row r="51" spans="1:6" ht="18.75">
      <c r="A51" s="206" t="s">
        <v>45</v>
      </c>
      <c r="B51" s="207"/>
      <c r="C51" s="208"/>
      <c r="D51" s="106" t="s">
        <v>46</v>
      </c>
      <c r="E51" s="209">
        <f>E53+E54+B53+B54+B55</f>
        <v>47030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>
        <v>30250</v>
      </c>
      <c r="C53" s="28" t="s">
        <v>421</v>
      </c>
      <c r="D53" s="203"/>
      <c r="E53" s="28"/>
      <c r="F53" s="28"/>
    </row>
    <row r="54" spans="1:6">
      <c r="A54" s="202"/>
      <c r="B54" s="28">
        <v>6480</v>
      </c>
      <c r="C54" s="28" t="s">
        <v>422</v>
      </c>
      <c r="D54" s="203"/>
      <c r="E54" s="28"/>
      <c r="F54" s="29"/>
    </row>
    <row r="55" spans="1:6">
      <c r="A55" s="202"/>
      <c r="B55" s="28">
        <v>10300</v>
      </c>
      <c r="C55" s="28" t="s">
        <v>423</v>
      </c>
      <c r="D55" s="203"/>
      <c r="E55" s="28"/>
      <c r="F55" s="29"/>
    </row>
  </sheetData>
  <mergeCells count="4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B48:F48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E25:F25"/>
    <mergeCell ref="E26:F26"/>
    <mergeCell ref="E27:F27"/>
    <mergeCell ref="E28:F28"/>
    <mergeCell ref="E29:F29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56"/>
  <sheetViews>
    <sheetView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10" t="s">
        <v>1</v>
      </c>
      <c r="B2" s="30">
        <v>42596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10" t="s">
        <v>6</v>
      </c>
      <c r="B4" s="10">
        <v>104000</v>
      </c>
      <c r="C4" s="11" t="s">
        <v>7</v>
      </c>
      <c r="D4" s="12">
        <v>0.11</v>
      </c>
      <c r="E4" s="13" t="s">
        <v>8</v>
      </c>
      <c r="F4" s="12">
        <v>0.12</v>
      </c>
    </row>
    <row r="5" spans="1:7">
      <c r="A5" s="110" t="s">
        <v>9</v>
      </c>
      <c r="B5" s="14">
        <f>B6-B4</f>
        <v>607850</v>
      </c>
      <c r="C5" s="13" t="s">
        <v>10</v>
      </c>
      <c r="D5" s="12">
        <v>7.0000000000000007E-2</v>
      </c>
      <c r="E5" s="13" t="s">
        <v>11</v>
      </c>
      <c r="F5" s="12">
        <v>0.06</v>
      </c>
      <c r="G5" s="15"/>
    </row>
    <row r="6" spans="1:7">
      <c r="A6" s="110" t="s">
        <v>12</v>
      </c>
      <c r="B6" s="14">
        <v>711850</v>
      </c>
      <c r="C6" s="11" t="s">
        <v>13</v>
      </c>
      <c r="D6" s="12">
        <v>0.09</v>
      </c>
      <c r="E6" s="13" t="s">
        <v>14</v>
      </c>
      <c r="F6" s="12">
        <v>0</v>
      </c>
      <c r="G6" s="16"/>
    </row>
    <row r="7" spans="1:7">
      <c r="A7" s="110" t="s">
        <v>15</v>
      </c>
      <c r="B7" s="14">
        <f>B6+'8.13'!B7</f>
        <v>15829500</v>
      </c>
      <c r="C7" s="13" t="s">
        <v>16</v>
      </c>
      <c r="D7" s="12">
        <v>0.41</v>
      </c>
      <c r="E7" s="13" t="s">
        <v>17</v>
      </c>
      <c r="F7" s="12">
        <v>0.09</v>
      </c>
      <c r="G7" s="17"/>
    </row>
    <row r="8" spans="1:7">
      <c r="A8" s="110" t="s">
        <v>18</v>
      </c>
      <c r="B8" s="81">
        <v>61541100</v>
      </c>
      <c r="C8" s="11" t="s">
        <v>19</v>
      </c>
      <c r="D8" s="12">
        <v>0</v>
      </c>
      <c r="E8" s="13"/>
      <c r="F8" s="12"/>
    </row>
    <row r="9" spans="1:7">
      <c r="A9" s="110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10" t="s">
        <v>23</v>
      </c>
      <c r="C11" s="110" t="s">
        <v>437</v>
      </c>
      <c r="D11" s="110" t="s">
        <v>25</v>
      </c>
      <c r="E11" s="110"/>
      <c r="F11" s="110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449</v>
      </c>
      <c r="F12" s="6">
        <v>4</v>
      </c>
    </row>
    <row r="13" spans="1:7">
      <c r="A13" s="194"/>
      <c r="B13" s="20" t="s">
        <v>124</v>
      </c>
      <c r="C13" s="6" t="s">
        <v>424</v>
      </c>
      <c r="D13" s="215"/>
      <c r="E13" s="20" t="s">
        <v>148</v>
      </c>
      <c r="F13" s="6">
        <v>5</v>
      </c>
    </row>
    <row r="14" spans="1:7">
      <c r="A14" s="194"/>
      <c r="B14" s="20" t="s">
        <v>406</v>
      </c>
      <c r="C14" s="6" t="s">
        <v>447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448</v>
      </c>
      <c r="D15" s="215"/>
      <c r="E15" s="20" t="s">
        <v>124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10" t="s">
        <v>30</v>
      </c>
      <c r="C17" s="110" t="s">
        <v>31</v>
      </c>
      <c r="D17" s="110" t="s">
        <v>32</v>
      </c>
      <c r="E17" s="197" t="s">
        <v>33</v>
      </c>
      <c r="F17" s="198"/>
    </row>
    <row r="18" spans="1:6">
      <c r="A18" s="194" t="s">
        <v>34</v>
      </c>
      <c r="B18" s="22">
        <v>4.1666666666666664E-2</v>
      </c>
      <c r="C18" s="22" t="s">
        <v>436</v>
      </c>
      <c r="D18" s="23">
        <v>2</v>
      </c>
      <c r="E18" s="200"/>
      <c r="F18" s="201"/>
    </row>
    <row r="19" spans="1:6">
      <c r="A19" s="194"/>
      <c r="B19" s="22"/>
      <c r="C19" s="22" t="s">
        <v>112</v>
      </c>
      <c r="D19" s="23">
        <v>2</v>
      </c>
      <c r="E19" s="200" t="s">
        <v>384</v>
      </c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9"/>
      <c r="B23" s="22"/>
      <c r="C23" s="22"/>
      <c r="D23" s="23"/>
      <c r="E23" s="200"/>
      <c r="F23" s="201"/>
    </row>
    <row r="24" spans="1:6">
      <c r="A24" s="194" t="s">
        <v>35</v>
      </c>
      <c r="B24" s="22">
        <v>0.29166666666666669</v>
      </c>
      <c r="C24" s="22" t="s">
        <v>438</v>
      </c>
      <c r="D24" s="23">
        <v>4</v>
      </c>
      <c r="E24" s="200"/>
      <c r="F24" s="201"/>
    </row>
    <row r="25" spans="1:6">
      <c r="A25" s="194"/>
      <c r="B25" s="22">
        <v>0.33333333333333331</v>
      </c>
      <c r="C25" s="22" t="s">
        <v>439</v>
      </c>
      <c r="D25" s="23">
        <v>2</v>
      </c>
      <c r="E25" s="200"/>
      <c r="F25" s="201"/>
    </row>
    <row r="26" spans="1:6">
      <c r="A26" s="194"/>
      <c r="B26" s="22">
        <v>0.27777777777777779</v>
      </c>
      <c r="C26" s="22" t="s">
        <v>440</v>
      </c>
      <c r="D26" s="23">
        <v>5</v>
      </c>
      <c r="E26" s="200"/>
      <c r="F26" s="201"/>
    </row>
    <row r="27" spans="1:6">
      <c r="A27" s="194"/>
      <c r="B27" s="22"/>
      <c r="C27" s="22" t="s">
        <v>112</v>
      </c>
      <c r="D27" s="23" t="s">
        <v>202</v>
      </c>
      <c r="E27" s="200" t="s">
        <v>442</v>
      </c>
      <c r="F27" s="201"/>
    </row>
    <row r="28" spans="1:6">
      <c r="A28" s="194"/>
      <c r="B28" s="22"/>
      <c r="C28" s="22" t="s">
        <v>112</v>
      </c>
      <c r="D28" s="23">
        <v>2</v>
      </c>
      <c r="E28" s="200" t="s">
        <v>441</v>
      </c>
      <c r="F28" s="201"/>
    </row>
    <row r="29" spans="1:6">
      <c r="A29" s="194"/>
      <c r="B29" s="22"/>
      <c r="C29" s="22" t="s">
        <v>112</v>
      </c>
      <c r="D29" s="23">
        <v>2</v>
      </c>
      <c r="E29" s="200" t="s">
        <v>443</v>
      </c>
      <c r="F29" s="201"/>
    </row>
    <row r="30" spans="1:6">
      <c r="A30" s="194"/>
      <c r="B30" s="22"/>
      <c r="C30" s="22" t="s">
        <v>112</v>
      </c>
      <c r="D30" s="23">
        <v>3</v>
      </c>
      <c r="E30" s="200" t="s">
        <v>444</v>
      </c>
      <c r="F30" s="201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/>
      <c r="D32" s="187" t="s">
        <v>39</v>
      </c>
      <c r="E32" s="110" t="s">
        <v>38</v>
      </c>
      <c r="F32" s="44" t="s">
        <v>432</v>
      </c>
    </row>
    <row r="33" spans="1:6">
      <c r="A33" s="188"/>
      <c r="B33" s="24" t="s">
        <v>40</v>
      </c>
      <c r="C33" s="43" t="s">
        <v>429</v>
      </c>
      <c r="D33" s="191"/>
      <c r="E33" s="110" t="s">
        <v>56</v>
      </c>
      <c r="F33" s="44" t="s">
        <v>83</v>
      </c>
    </row>
    <row r="34" spans="1:6">
      <c r="A34" s="188"/>
      <c r="B34" s="24" t="s">
        <v>41</v>
      </c>
      <c r="C34" s="43" t="s">
        <v>236</v>
      </c>
      <c r="D34" s="191"/>
      <c r="E34" s="110" t="s">
        <v>42</v>
      </c>
      <c r="F34" s="44" t="s">
        <v>137</v>
      </c>
    </row>
    <row r="35" spans="1:6">
      <c r="A35" s="189"/>
      <c r="B35" s="42" t="s">
        <v>57</v>
      </c>
      <c r="C35" s="43" t="s">
        <v>237</v>
      </c>
      <c r="D35" s="192"/>
      <c r="E35" s="110" t="s">
        <v>43</v>
      </c>
      <c r="F35" s="44" t="s">
        <v>165</v>
      </c>
    </row>
    <row r="36" spans="1:6">
      <c r="A36" s="190"/>
      <c r="B36" s="41" t="s">
        <v>58</v>
      </c>
      <c r="C36" s="43" t="s">
        <v>244</v>
      </c>
      <c r="D36" s="193"/>
      <c r="E36" s="110" t="s">
        <v>55</v>
      </c>
      <c r="F36" s="44"/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405</v>
      </c>
      <c r="C38" s="219"/>
      <c r="D38" s="219"/>
      <c r="E38" s="219"/>
      <c r="F38" s="220"/>
    </row>
    <row r="39" spans="1:6">
      <c r="A39" s="188"/>
      <c r="B39" s="216" t="s">
        <v>430</v>
      </c>
      <c r="C39" s="219"/>
      <c r="D39" s="219"/>
      <c r="E39" s="219"/>
      <c r="F39" s="220"/>
    </row>
    <row r="40" spans="1:6">
      <c r="A40" s="188"/>
      <c r="B40" s="216" t="s">
        <v>431</v>
      </c>
      <c r="C40" s="217"/>
      <c r="D40" s="217"/>
      <c r="E40" s="217"/>
      <c r="F40" s="218"/>
    </row>
    <row r="41" spans="1:6">
      <c r="A41" s="188"/>
      <c r="B41" s="216"/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39</v>
      </c>
      <c r="B44" s="223" t="s">
        <v>433</v>
      </c>
      <c r="C44" s="219"/>
      <c r="D44" s="219"/>
      <c r="E44" s="219"/>
      <c r="F44" s="220"/>
    </row>
    <row r="45" spans="1:6">
      <c r="A45" s="188"/>
      <c r="B45" s="216" t="s">
        <v>434</v>
      </c>
      <c r="C45" s="219"/>
      <c r="D45" s="219"/>
      <c r="E45" s="219"/>
      <c r="F45" s="220"/>
    </row>
    <row r="46" spans="1:6">
      <c r="A46" s="188"/>
      <c r="B46" s="223" t="s">
        <v>445</v>
      </c>
      <c r="C46" s="221"/>
      <c r="D46" s="221"/>
      <c r="E46" s="221"/>
      <c r="F46" s="222"/>
    </row>
    <row r="47" spans="1:6">
      <c r="A47" s="188"/>
      <c r="B47" s="216" t="s">
        <v>446</v>
      </c>
      <c r="C47" s="221"/>
      <c r="D47" s="221"/>
      <c r="E47" s="221"/>
      <c r="F47" s="222"/>
    </row>
    <row r="48" spans="1:6">
      <c r="A48" s="188"/>
      <c r="B48" s="223" t="s">
        <v>450</v>
      </c>
      <c r="C48" s="221"/>
      <c r="D48" s="221"/>
      <c r="E48" s="221"/>
      <c r="F48" s="222"/>
    </row>
    <row r="49" spans="1:6">
      <c r="A49" s="211"/>
      <c r="B49" s="216"/>
      <c r="C49" s="221"/>
      <c r="D49" s="221"/>
      <c r="E49" s="221"/>
      <c r="F49" s="222"/>
    </row>
    <row r="50" spans="1:6" ht="18.75">
      <c r="A50" s="178" t="s">
        <v>44</v>
      </c>
      <c r="B50" s="178"/>
      <c r="C50" s="178"/>
      <c r="D50" s="178"/>
      <c r="E50" s="178"/>
      <c r="F50" s="178"/>
    </row>
    <row r="51" spans="1:6">
      <c r="A51" s="111" t="s">
        <v>37</v>
      </c>
      <c r="B51" s="204"/>
      <c r="C51" s="205"/>
      <c r="D51" s="111" t="s">
        <v>39</v>
      </c>
      <c r="E51" s="204"/>
      <c r="F51" s="205"/>
    </row>
    <row r="52" spans="1:6" ht="18.75">
      <c r="A52" s="206" t="s">
        <v>45</v>
      </c>
      <c r="B52" s="207"/>
      <c r="C52" s="208"/>
      <c r="D52" s="109" t="s">
        <v>46</v>
      </c>
      <c r="E52" s="209">
        <f>E54+E55+B54+B55+B56</f>
        <v>36000</v>
      </c>
      <c r="F52" s="210"/>
    </row>
    <row r="53" spans="1:6">
      <c r="A53" s="202" t="s">
        <v>37</v>
      </c>
      <c r="B53" s="27" t="s">
        <v>47</v>
      </c>
      <c r="C53" s="27" t="s">
        <v>48</v>
      </c>
      <c r="D53" s="202" t="s">
        <v>39</v>
      </c>
      <c r="E53" s="27" t="s">
        <v>49</v>
      </c>
      <c r="F53" s="27" t="s">
        <v>50</v>
      </c>
    </row>
    <row r="54" spans="1:6">
      <c r="A54" s="202"/>
      <c r="B54" s="28">
        <v>18000</v>
      </c>
      <c r="C54" s="28" t="s">
        <v>435</v>
      </c>
      <c r="D54" s="203"/>
      <c r="E54" s="28">
        <v>18000</v>
      </c>
      <c r="F54" s="28" t="s">
        <v>435</v>
      </c>
    </row>
    <row r="55" spans="1:6">
      <c r="A55" s="202"/>
      <c r="B55" s="28"/>
      <c r="C55" s="28"/>
      <c r="D55" s="203"/>
      <c r="E55" s="28"/>
      <c r="F55" s="29"/>
    </row>
    <row r="56" spans="1:6">
      <c r="A56" s="202"/>
      <c r="B56" s="28"/>
      <c r="C56" s="28"/>
      <c r="D56" s="203"/>
      <c r="E56" s="28"/>
      <c r="F56" s="29"/>
    </row>
  </sheetData>
  <mergeCells count="48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30"/>
    <mergeCell ref="E24:F24"/>
    <mergeCell ref="E25:F25"/>
    <mergeCell ref="E26:F26"/>
    <mergeCell ref="E27:F27"/>
    <mergeCell ref="E28:F28"/>
    <mergeCell ref="E30:F30"/>
    <mergeCell ref="E29:F29"/>
    <mergeCell ref="A31:F31"/>
    <mergeCell ref="A32:A36"/>
    <mergeCell ref="D32:D36"/>
    <mergeCell ref="A37:F37"/>
    <mergeCell ref="A38:A43"/>
    <mergeCell ref="B38:F38"/>
    <mergeCell ref="B39:F39"/>
    <mergeCell ref="B40:F40"/>
    <mergeCell ref="B41:F41"/>
    <mergeCell ref="B42:F42"/>
    <mergeCell ref="A53:A56"/>
    <mergeCell ref="D53:D56"/>
    <mergeCell ref="B43:F43"/>
    <mergeCell ref="A44:A49"/>
    <mergeCell ref="B44:F44"/>
    <mergeCell ref="B45:F45"/>
    <mergeCell ref="B46:F46"/>
    <mergeCell ref="B47:F47"/>
    <mergeCell ref="B48:F48"/>
    <mergeCell ref="B49:F49"/>
    <mergeCell ref="A50:F50"/>
    <mergeCell ref="B51:C51"/>
    <mergeCell ref="E51:F51"/>
    <mergeCell ref="A52:C52"/>
    <mergeCell ref="E52:F52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G56"/>
  <sheetViews>
    <sheetView topLeftCell="A16"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14" t="s">
        <v>1</v>
      </c>
      <c r="B2" s="30">
        <v>42597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14" t="s">
        <v>6</v>
      </c>
      <c r="B4" s="10">
        <v>438000</v>
      </c>
      <c r="C4" s="11" t="s">
        <v>7</v>
      </c>
      <c r="D4" s="12">
        <v>0.03</v>
      </c>
      <c r="E4" s="13" t="s">
        <v>8</v>
      </c>
      <c r="F4" s="12">
        <v>0.15</v>
      </c>
    </row>
    <row r="5" spans="1:7">
      <c r="A5" s="114" t="s">
        <v>9</v>
      </c>
      <c r="B5" s="14">
        <f>B6-B4</f>
        <v>142500</v>
      </c>
      <c r="C5" s="13" t="s">
        <v>10</v>
      </c>
      <c r="D5" s="12">
        <v>0.03</v>
      </c>
      <c r="E5" s="13" t="s">
        <v>11</v>
      </c>
      <c r="F5" s="12">
        <v>0</v>
      </c>
      <c r="G5" s="15"/>
    </row>
    <row r="6" spans="1:7">
      <c r="A6" s="114" t="s">
        <v>12</v>
      </c>
      <c r="B6" s="14">
        <v>580500</v>
      </c>
      <c r="C6" s="11" t="s">
        <v>13</v>
      </c>
      <c r="D6" s="12">
        <v>0.17</v>
      </c>
      <c r="E6" s="13" t="s">
        <v>14</v>
      </c>
      <c r="F6" s="12">
        <v>0</v>
      </c>
      <c r="G6" s="16"/>
    </row>
    <row r="7" spans="1:7">
      <c r="A7" s="114" t="s">
        <v>15</v>
      </c>
      <c r="B7" s="14">
        <f>B6+'8.14'!B7</f>
        <v>16410000</v>
      </c>
      <c r="C7" s="13" t="s">
        <v>16</v>
      </c>
      <c r="D7" s="12">
        <v>0.33</v>
      </c>
      <c r="E7" s="13" t="s">
        <v>17</v>
      </c>
      <c r="F7" s="12">
        <v>0.2</v>
      </c>
      <c r="G7" s="17"/>
    </row>
    <row r="8" spans="1:7">
      <c r="A8" s="114" t="s">
        <v>18</v>
      </c>
      <c r="B8" s="81">
        <v>61541100</v>
      </c>
      <c r="C8" s="11" t="s">
        <v>19</v>
      </c>
      <c r="D8" s="12">
        <v>0.05</v>
      </c>
      <c r="E8" s="13"/>
      <c r="F8" s="12"/>
    </row>
    <row r="9" spans="1:7">
      <c r="A9" s="114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14" t="s">
        <v>23</v>
      </c>
      <c r="C11" s="114" t="s">
        <v>437</v>
      </c>
      <c r="D11" s="114" t="s">
        <v>25</v>
      </c>
      <c r="E11" s="114"/>
      <c r="F11" s="114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449</v>
      </c>
      <c r="F12" s="6">
        <v>4</v>
      </c>
    </row>
    <row r="13" spans="1:7">
      <c r="A13" s="194"/>
      <c r="B13" s="20" t="s">
        <v>124</v>
      </c>
      <c r="C13" s="6" t="s">
        <v>424</v>
      </c>
      <c r="D13" s="215"/>
      <c r="E13" s="20" t="s">
        <v>148</v>
      </c>
      <c r="F13" s="6">
        <v>5</v>
      </c>
    </row>
    <row r="14" spans="1:7">
      <c r="A14" s="194"/>
      <c r="B14" s="20" t="s">
        <v>406</v>
      </c>
      <c r="C14" s="6" t="s">
        <v>447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448</v>
      </c>
      <c r="D15" s="215"/>
      <c r="E15" s="20" t="s">
        <v>124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14" t="s">
        <v>30</v>
      </c>
      <c r="C17" s="114" t="s">
        <v>31</v>
      </c>
      <c r="D17" s="114" t="s">
        <v>32</v>
      </c>
      <c r="E17" s="197" t="s">
        <v>33</v>
      </c>
      <c r="F17" s="198"/>
    </row>
    <row r="18" spans="1:6">
      <c r="A18" s="194" t="s">
        <v>34</v>
      </c>
      <c r="B18" s="22"/>
      <c r="C18" s="22"/>
      <c r="D18" s="23"/>
      <c r="E18" s="200"/>
      <c r="F18" s="201"/>
    </row>
    <row r="19" spans="1:6">
      <c r="A19" s="194"/>
      <c r="B19" s="22"/>
      <c r="C19" s="22"/>
      <c r="D19" s="23"/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9"/>
      <c r="B23" s="22"/>
      <c r="C23" s="22"/>
      <c r="D23" s="23"/>
      <c r="E23" s="200"/>
      <c r="F23" s="201"/>
    </row>
    <row r="24" spans="1:6">
      <c r="A24" s="194" t="s">
        <v>35</v>
      </c>
      <c r="B24" s="22" t="s">
        <v>464</v>
      </c>
      <c r="C24" s="22" t="s">
        <v>465</v>
      </c>
      <c r="D24" s="23">
        <v>2</v>
      </c>
      <c r="E24" s="200"/>
      <c r="F24" s="201"/>
    </row>
    <row r="25" spans="1:6">
      <c r="A25" s="194"/>
      <c r="B25" s="22"/>
      <c r="C25" s="22"/>
      <c r="D25" s="23"/>
      <c r="E25" s="200"/>
      <c r="F25" s="201"/>
    </row>
    <row r="26" spans="1:6">
      <c r="A26" s="194"/>
      <c r="B26" s="22"/>
      <c r="C26" s="22"/>
      <c r="D26" s="23"/>
      <c r="E26" s="200"/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 t="s">
        <v>460</v>
      </c>
      <c r="D32" s="187" t="s">
        <v>39</v>
      </c>
      <c r="E32" s="114" t="s">
        <v>38</v>
      </c>
      <c r="F32" s="44" t="s">
        <v>451</v>
      </c>
    </row>
    <row r="33" spans="1:6">
      <c r="A33" s="188"/>
      <c r="B33" s="24" t="s">
        <v>40</v>
      </c>
      <c r="C33" s="43" t="s">
        <v>264</v>
      </c>
      <c r="D33" s="191"/>
      <c r="E33" s="114" t="s">
        <v>56</v>
      </c>
      <c r="F33" s="44" t="s">
        <v>183</v>
      </c>
    </row>
    <row r="34" spans="1:6">
      <c r="A34" s="188"/>
      <c r="B34" s="24" t="s">
        <v>41</v>
      </c>
      <c r="C34" s="43" t="s">
        <v>458</v>
      </c>
      <c r="D34" s="191"/>
      <c r="E34" s="114" t="s">
        <v>42</v>
      </c>
      <c r="F34" s="44" t="s">
        <v>137</v>
      </c>
    </row>
    <row r="35" spans="1:6">
      <c r="A35" s="189"/>
      <c r="B35" s="42" t="s">
        <v>57</v>
      </c>
      <c r="C35" s="43" t="s">
        <v>459</v>
      </c>
      <c r="D35" s="192"/>
      <c r="E35" s="114" t="s">
        <v>43</v>
      </c>
      <c r="F35" s="44"/>
    </row>
    <row r="36" spans="1:6">
      <c r="A36" s="190"/>
      <c r="B36" s="41" t="s">
        <v>58</v>
      </c>
      <c r="C36" s="43" t="s">
        <v>129</v>
      </c>
      <c r="D36" s="193"/>
      <c r="E36" s="114" t="s">
        <v>55</v>
      </c>
      <c r="F36" s="44"/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466</v>
      </c>
      <c r="C38" s="219"/>
      <c r="D38" s="219"/>
      <c r="E38" s="219"/>
      <c r="F38" s="220"/>
    </row>
    <row r="39" spans="1:6">
      <c r="A39" s="188"/>
      <c r="B39" s="216" t="s">
        <v>461</v>
      </c>
      <c r="C39" s="219"/>
      <c r="D39" s="219"/>
      <c r="E39" s="219"/>
      <c r="F39" s="220"/>
    </row>
    <row r="40" spans="1:6">
      <c r="A40" s="188"/>
      <c r="B40" s="216" t="s">
        <v>462</v>
      </c>
      <c r="C40" s="217"/>
      <c r="D40" s="217"/>
      <c r="E40" s="217"/>
      <c r="F40" s="218"/>
    </row>
    <row r="41" spans="1:6">
      <c r="A41" s="188"/>
      <c r="B41" s="216" t="s">
        <v>463</v>
      </c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39</v>
      </c>
      <c r="B44" s="216" t="s">
        <v>454</v>
      </c>
      <c r="C44" s="219"/>
      <c r="D44" s="219"/>
      <c r="E44" s="219"/>
      <c r="F44" s="220"/>
    </row>
    <row r="45" spans="1:6">
      <c r="A45" s="188"/>
      <c r="B45" s="216" t="s">
        <v>455</v>
      </c>
      <c r="C45" s="219"/>
      <c r="D45" s="219"/>
      <c r="E45" s="219"/>
      <c r="F45" s="220"/>
    </row>
    <row r="46" spans="1:6">
      <c r="A46" s="188"/>
      <c r="B46" s="223"/>
      <c r="C46" s="221"/>
      <c r="D46" s="221"/>
      <c r="E46" s="221"/>
      <c r="F46" s="222"/>
    </row>
    <row r="47" spans="1:6">
      <c r="A47" s="188"/>
      <c r="B47" s="216"/>
      <c r="C47" s="221"/>
      <c r="D47" s="221"/>
      <c r="E47" s="221"/>
      <c r="F47" s="222"/>
    </row>
    <row r="48" spans="1:6">
      <c r="A48" s="188"/>
      <c r="B48" s="216" t="s">
        <v>456</v>
      </c>
      <c r="C48" s="221"/>
      <c r="D48" s="221"/>
      <c r="E48" s="221"/>
      <c r="F48" s="222"/>
    </row>
    <row r="49" spans="1:6">
      <c r="A49" s="211"/>
      <c r="B49" s="216" t="s">
        <v>457</v>
      </c>
      <c r="C49" s="221"/>
      <c r="D49" s="221"/>
      <c r="E49" s="221"/>
      <c r="F49" s="222"/>
    </row>
    <row r="50" spans="1:6" ht="18.75">
      <c r="A50" s="178" t="s">
        <v>44</v>
      </c>
      <c r="B50" s="178"/>
      <c r="C50" s="178"/>
      <c r="D50" s="178"/>
      <c r="E50" s="178"/>
      <c r="F50" s="178"/>
    </row>
    <row r="51" spans="1:6">
      <c r="A51" s="113" t="s">
        <v>37</v>
      </c>
      <c r="B51" s="204"/>
      <c r="C51" s="205"/>
      <c r="D51" s="113" t="s">
        <v>39</v>
      </c>
      <c r="E51" s="204"/>
      <c r="F51" s="205"/>
    </row>
    <row r="52" spans="1:6" ht="18.75">
      <c r="A52" s="206" t="s">
        <v>45</v>
      </c>
      <c r="B52" s="207"/>
      <c r="C52" s="208"/>
      <c r="D52" s="112" t="s">
        <v>46</v>
      </c>
      <c r="E52" s="209">
        <f>E54+E55+B54+B55+B56</f>
        <v>54000</v>
      </c>
      <c r="F52" s="210"/>
    </row>
    <row r="53" spans="1:6">
      <c r="A53" s="202" t="s">
        <v>37</v>
      </c>
      <c r="B53" s="27" t="s">
        <v>47</v>
      </c>
      <c r="C53" s="27" t="s">
        <v>48</v>
      </c>
      <c r="D53" s="202" t="s">
        <v>39</v>
      </c>
      <c r="E53" s="27" t="s">
        <v>49</v>
      </c>
      <c r="F53" s="27" t="s">
        <v>50</v>
      </c>
    </row>
    <row r="54" spans="1:6">
      <c r="A54" s="202"/>
      <c r="B54" s="28">
        <v>30000</v>
      </c>
      <c r="C54" s="28" t="s">
        <v>452</v>
      </c>
      <c r="D54" s="203"/>
      <c r="E54" s="28">
        <v>12000</v>
      </c>
      <c r="F54" s="28" t="s">
        <v>452</v>
      </c>
    </row>
    <row r="55" spans="1:6">
      <c r="A55" s="202"/>
      <c r="B55" s="28">
        <v>12000</v>
      </c>
      <c r="C55" s="28" t="s">
        <v>453</v>
      </c>
      <c r="D55" s="203"/>
      <c r="E55" s="28"/>
      <c r="F55" s="29"/>
    </row>
    <row r="56" spans="1:6">
      <c r="A56" s="202"/>
      <c r="B56" s="28"/>
      <c r="C56" s="28"/>
      <c r="D56" s="203"/>
      <c r="E56" s="28"/>
      <c r="F56" s="29"/>
    </row>
  </sheetData>
  <mergeCells count="48">
    <mergeCell ref="A53:A56"/>
    <mergeCell ref="D53:D56"/>
    <mergeCell ref="B43:F43"/>
    <mergeCell ref="A44:A49"/>
    <mergeCell ref="B44:F44"/>
    <mergeCell ref="B45:F45"/>
    <mergeCell ref="B46:F46"/>
    <mergeCell ref="B47:F47"/>
    <mergeCell ref="B48:F48"/>
    <mergeCell ref="B49:F49"/>
    <mergeCell ref="A50:F50"/>
    <mergeCell ref="B51:C51"/>
    <mergeCell ref="E51:F51"/>
    <mergeCell ref="A52:C52"/>
    <mergeCell ref="E52:F52"/>
    <mergeCell ref="A31:F31"/>
    <mergeCell ref="A32:A36"/>
    <mergeCell ref="D32:D36"/>
    <mergeCell ref="A37:F37"/>
    <mergeCell ref="A38:A43"/>
    <mergeCell ref="B38:F38"/>
    <mergeCell ref="B39:F39"/>
    <mergeCell ref="B40:F40"/>
    <mergeCell ref="B41:F41"/>
    <mergeCell ref="B42:F42"/>
    <mergeCell ref="A24:A30"/>
    <mergeCell ref="E24:F24"/>
    <mergeCell ref="E25:F25"/>
    <mergeCell ref="E26:F26"/>
    <mergeCell ref="E27:F27"/>
    <mergeCell ref="E28:F28"/>
    <mergeCell ref="E29:F29"/>
    <mergeCell ref="E30:F30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G56"/>
  <sheetViews>
    <sheetView topLeftCell="A16" workbookViewId="0">
      <selection activeCell="F35" sqref="F3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17" t="s">
        <v>1</v>
      </c>
      <c r="B2" s="30">
        <v>42598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17" t="s">
        <v>6</v>
      </c>
      <c r="B4" s="10">
        <v>91500</v>
      </c>
      <c r="C4" s="11" t="s">
        <v>7</v>
      </c>
      <c r="D4" s="12">
        <v>7.0000000000000007E-2</v>
      </c>
      <c r="E4" s="13" t="s">
        <v>8</v>
      </c>
      <c r="F4" s="12">
        <v>0.11</v>
      </c>
    </row>
    <row r="5" spans="1:7">
      <c r="A5" s="117" t="s">
        <v>9</v>
      </c>
      <c r="B5" s="14">
        <v>205000</v>
      </c>
      <c r="C5" s="13" t="s">
        <v>10</v>
      </c>
      <c r="D5" s="12">
        <v>0.13</v>
      </c>
      <c r="E5" s="13" t="s">
        <v>11</v>
      </c>
      <c r="F5" s="12">
        <v>0</v>
      </c>
      <c r="G5" s="15"/>
    </row>
    <row r="6" spans="1:7">
      <c r="A6" s="117" t="s">
        <v>12</v>
      </c>
      <c r="B6" s="14">
        <v>296500</v>
      </c>
      <c r="C6" s="11" t="s">
        <v>13</v>
      </c>
      <c r="D6" s="12">
        <v>0.18</v>
      </c>
      <c r="E6" s="13" t="s">
        <v>14</v>
      </c>
      <c r="F6" s="12">
        <v>0</v>
      </c>
      <c r="G6" s="16"/>
    </row>
    <row r="7" spans="1:7">
      <c r="A7" s="117" t="s">
        <v>15</v>
      </c>
      <c r="B7" s="14">
        <f>B6+'8.15'!B7</f>
        <v>16706500</v>
      </c>
      <c r="C7" s="13" t="s">
        <v>16</v>
      </c>
      <c r="D7" s="12">
        <v>0.17</v>
      </c>
      <c r="E7" s="13" t="s">
        <v>17</v>
      </c>
      <c r="F7" s="12">
        <v>0.34</v>
      </c>
      <c r="G7" s="17"/>
    </row>
    <row r="8" spans="1:7">
      <c r="A8" s="117" t="s">
        <v>18</v>
      </c>
      <c r="B8" s="81">
        <v>61541100</v>
      </c>
      <c r="C8" s="11" t="s">
        <v>19</v>
      </c>
      <c r="D8" s="12">
        <v>0</v>
      </c>
      <c r="E8" s="13"/>
      <c r="F8" s="12"/>
    </row>
    <row r="9" spans="1:7">
      <c r="A9" s="117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17" t="s">
        <v>23</v>
      </c>
      <c r="C11" s="117" t="s">
        <v>437</v>
      </c>
      <c r="D11" s="117" t="s">
        <v>25</v>
      </c>
      <c r="E11" s="117"/>
      <c r="F11" s="117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475</v>
      </c>
      <c r="F12" s="6">
        <v>2</v>
      </c>
    </row>
    <row r="13" spans="1:7">
      <c r="A13" s="194"/>
      <c r="B13" s="20" t="s">
        <v>124</v>
      </c>
      <c r="C13" s="6" t="s">
        <v>424</v>
      </c>
      <c r="D13" s="215"/>
      <c r="E13" s="20" t="s">
        <v>476</v>
      </c>
      <c r="F13" s="6">
        <v>2</v>
      </c>
    </row>
    <row r="14" spans="1:7">
      <c r="A14" s="194"/>
      <c r="B14" s="20" t="s">
        <v>406</v>
      </c>
      <c r="C14" s="6" t="s">
        <v>474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448</v>
      </c>
      <c r="D15" s="215"/>
      <c r="E15" s="20" t="s">
        <v>124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17" t="s">
        <v>30</v>
      </c>
      <c r="C17" s="117" t="s">
        <v>31</v>
      </c>
      <c r="D17" s="117" t="s">
        <v>32</v>
      </c>
      <c r="E17" s="197" t="s">
        <v>33</v>
      </c>
      <c r="F17" s="198"/>
    </row>
    <row r="18" spans="1:6">
      <c r="A18" s="194" t="s">
        <v>34</v>
      </c>
      <c r="B18" s="22"/>
      <c r="C18" s="22"/>
      <c r="D18" s="23"/>
      <c r="E18" s="200"/>
      <c r="F18" s="201"/>
    </row>
    <row r="19" spans="1:6">
      <c r="A19" s="194"/>
      <c r="B19" s="22"/>
      <c r="C19" s="22"/>
      <c r="D19" s="23"/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9"/>
      <c r="B23" s="22"/>
      <c r="C23" s="22"/>
      <c r="D23" s="23"/>
      <c r="E23" s="200"/>
      <c r="F23" s="201"/>
    </row>
    <row r="24" spans="1:6">
      <c r="A24" s="194" t="s">
        <v>35</v>
      </c>
      <c r="B24" s="22">
        <v>0.29166666666666669</v>
      </c>
      <c r="C24" s="22" t="s">
        <v>477</v>
      </c>
      <c r="D24" s="23">
        <v>4</v>
      </c>
      <c r="E24" s="200" t="s">
        <v>478</v>
      </c>
      <c r="F24" s="201"/>
    </row>
    <row r="25" spans="1:6">
      <c r="A25" s="194"/>
      <c r="B25" s="22"/>
      <c r="C25" s="22"/>
      <c r="D25" s="23"/>
      <c r="E25" s="200"/>
      <c r="F25" s="201"/>
    </row>
    <row r="26" spans="1:6">
      <c r="A26" s="194"/>
      <c r="B26" s="22"/>
      <c r="C26" s="22"/>
      <c r="D26" s="23"/>
      <c r="E26" s="200"/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 t="s">
        <v>194</v>
      </c>
      <c r="D32" s="187" t="s">
        <v>39</v>
      </c>
      <c r="E32" s="117" t="s">
        <v>38</v>
      </c>
      <c r="F32" s="44" t="s">
        <v>473</v>
      </c>
    </row>
    <row r="33" spans="1:6">
      <c r="A33" s="188"/>
      <c r="B33" s="24" t="s">
        <v>40</v>
      </c>
      <c r="C33" s="43" t="s">
        <v>264</v>
      </c>
      <c r="D33" s="191"/>
      <c r="E33" s="117" t="s">
        <v>56</v>
      </c>
      <c r="F33" s="44" t="s">
        <v>350</v>
      </c>
    </row>
    <row r="34" spans="1:6">
      <c r="A34" s="188"/>
      <c r="B34" s="24" t="s">
        <v>41</v>
      </c>
      <c r="C34" s="43" t="s">
        <v>467</v>
      </c>
      <c r="D34" s="191"/>
      <c r="E34" s="117" t="s">
        <v>42</v>
      </c>
      <c r="F34" s="44" t="s">
        <v>137</v>
      </c>
    </row>
    <row r="35" spans="1:6">
      <c r="A35" s="189"/>
      <c r="B35" s="42" t="s">
        <v>57</v>
      </c>
      <c r="C35" s="43" t="s">
        <v>468</v>
      </c>
      <c r="D35" s="192"/>
      <c r="E35" s="117" t="s">
        <v>43</v>
      </c>
      <c r="F35" s="44"/>
    </row>
    <row r="36" spans="1:6">
      <c r="A36" s="190"/>
      <c r="B36" s="41" t="s">
        <v>58</v>
      </c>
      <c r="C36" s="43" t="s">
        <v>54</v>
      </c>
      <c r="D36" s="193"/>
      <c r="E36" s="117" t="s">
        <v>55</v>
      </c>
      <c r="F36" s="44"/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469</v>
      </c>
      <c r="C38" s="219"/>
      <c r="D38" s="219"/>
      <c r="E38" s="219"/>
      <c r="F38" s="220"/>
    </row>
    <row r="39" spans="1:6">
      <c r="A39" s="188"/>
      <c r="B39" s="216" t="s">
        <v>470</v>
      </c>
      <c r="C39" s="219"/>
      <c r="D39" s="219"/>
      <c r="E39" s="219"/>
      <c r="F39" s="220"/>
    </row>
    <row r="40" spans="1:6">
      <c r="A40" s="188"/>
      <c r="B40" s="216"/>
      <c r="C40" s="217"/>
      <c r="D40" s="217"/>
      <c r="E40" s="217"/>
      <c r="F40" s="218"/>
    </row>
    <row r="41" spans="1:6">
      <c r="A41" s="188"/>
      <c r="B41" s="216"/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39</v>
      </c>
      <c r="B44" s="216" t="s">
        <v>471</v>
      </c>
      <c r="C44" s="219"/>
      <c r="D44" s="219"/>
      <c r="E44" s="219"/>
      <c r="F44" s="220"/>
    </row>
    <row r="45" spans="1:6">
      <c r="A45" s="188"/>
      <c r="B45" s="216" t="s">
        <v>472</v>
      </c>
      <c r="C45" s="219"/>
      <c r="D45" s="219"/>
      <c r="E45" s="219"/>
      <c r="F45" s="220"/>
    </row>
    <row r="46" spans="1:6">
      <c r="A46" s="188"/>
      <c r="B46" s="223"/>
      <c r="C46" s="221"/>
      <c r="D46" s="221"/>
      <c r="E46" s="221"/>
      <c r="F46" s="222"/>
    </row>
    <row r="47" spans="1:6">
      <c r="A47" s="188"/>
      <c r="B47" s="216"/>
      <c r="C47" s="221"/>
      <c r="D47" s="221"/>
      <c r="E47" s="221"/>
      <c r="F47" s="222"/>
    </row>
    <row r="48" spans="1:6">
      <c r="A48" s="188"/>
      <c r="B48" s="216"/>
      <c r="C48" s="219"/>
      <c r="D48" s="219"/>
      <c r="E48" s="219"/>
      <c r="F48" s="220"/>
    </row>
    <row r="49" spans="1:6">
      <c r="A49" s="211"/>
      <c r="B49" s="216"/>
      <c r="C49" s="219"/>
      <c r="D49" s="219"/>
      <c r="E49" s="219"/>
      <c r="F49" s="220"/>
    </row>
    <row r="50" spans="1:6" ht="18.75">
      <c r="A50" s="178" t="s">
        <v>44</v>
      </c>
      <c r="B50" s="178"/>
      <c r="C50" s="178"/>
      <c r="D50" s="178"/>
      <c r="E50" s="178"/>
      <c r="F50" s="178"/>
    </row>
    <row r="51" spans="1:6">
      <c r="A51" s="116" t="s">
        <v>37</v>
      </c>
      <c r="B51" s="204"/>
      <c r="C51" s="205"/>
      <c r="D51" s="116" t="s">
        <v>39</v>
      </c>
      <c r="E51" s="204"/>
      <c r="F51" s="205"/>
    </row>
    <row r="52" spans="1:6" ht="18.75">
      <c r="A52" s="206" t="s">
        <v>45</v>
      </c>
      <c r="B52" s="207"/>
      <c r="C52" s="208"/>
      <c r="D52" s="115" t="s">
        <v>46</v>
      </c>
      <c r="E52" s="209">
        <f>E54+E55+B54+B55+B56</f>
        <v>0</v>
      </c>
      <c r="F52" s="210"/>
    </row>
    <row r="53" spans="1:6">
      <c r="A53" s="202" t="s">
        <v>37</v>
      </c>
      <c r="B53" s="27" t="s">
        <v>47</v>
      </c>
      <c r="C53" s="27" t="s">
        <v>48</v>
      </c>
      <c r="D53" s="202" t="s">
        <v>39</v>
      </c>
      <c r="E53" s="27" t="s">
        <v>49</v>
      </c>
      <c r="F53" s="27" t="s">
        <v>50</v>
      </c>
    </row>
    <row r="54" spans="1:6">
      <c r="A54" s="202"/>
      <c r="B54" s="28"/>
      <c r="C54" s="28"/>
      <c r="D54" s="203"/>
      <c r="E54" s="28"/>
      <c r="F54" s="28"/>
    </row>
    <row r="55" spans="1:6">
      <c r="A55" s="202"/>
      <c r="B55" s="28"/>
      <c r="C55" s="28"/>
      <c r="D55" s="203"/>
      <c r="E55" s="28"/>
      <c r="F55" s="29"/>
    </row>
    <row r="56" spans="1:6">
      <c r="A56" s="202"/>
      <c r="B56" s="28"/>
      <c r="C56" s="28"/>
      <c r="D56" s="203"/>
      <c r="E56" s="28"/>
      <c r="F56" s="29"/>
    </row>
  </sheetData>
  <mergeCells count="48">
    <mergeCell ref="A53:A56"/>
    <mergeCell ref="D53:D56"/>
    <mergeCell ref="B43:F43"/>
    <mergeCell ref="A44:A49"/>
    <mergeCell ref="B44:F44"/>
    <mergeCell ref="B45:F45"/>
    <mergeCell ref="B46:F46"/>
    <mergeCell ref="B47:F47"/>
    <mergeCell ref="B48:F48"/>
    <mergeCell ref="B49:F49"/>
    <mergeCell ref="A50:F50"/>
    <mergeCell ref="B51:C51"/>
    <mergeCell ref="E51:F51"/>
    <mergeCell ref="A52:C52"/>
    <mergeCell ref="E52:F52"/>
    <mergeCell ref="A31:F31"/>
    <mergeCell ref="A32:A36"/>
    <mergeCell ref="D32:D36"/>
    <mergeCell ref="A37:F37"/>
    <mergeCell ref="A38:A43"/>
    <mergeCell ref="B38:F38"/>
    <mergeCell ref="B39:F39"/>
    <mergeCell ref="B40:F40"/>
    <mergeCell ref="B41:F41"/>
    <mergeCell ref="B42:F42"/>
    <mergeCell ref="A24:A30"/>
    <mergeCell ref="E24:F24"/>
    <mergeCell ref="E25:F25"/>
    <mergeCell ref="E26:F26"/>
    <mergeCell ref="E27:F27"/>
    <mergeCell ref="E28:F28"/>
    <mergeCell ref="E29:F29"/>
    <mergeCell ref="E30:F30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G56"/>
  <sheetViews>
    <sheetView topLeftCell="A20" workbookViewId="0">
      <selection activeCell="B12" sqref="B12:C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20" t="s">
        <v>1</v>
      </c>
      <c r="B2" s="30">
        <v>42599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20" t="s">
        <v>6</v>
      </c>
      <c r="B4" s="10">
        <v>800600</v>
      </c>
      <c r="C4" s="11" t="s">
        <v>7</v>
      </c>
      <c r="D4" s="12">
        <v>7.0000000000000007E-2</v>
      </c>
      <c r="E4" s="13" t="s">
        <v>8</v>
      </c>
      <c r="F4" s="12">
        <v>0.1</v>
      </c>
    </row>
    <row r="5" spans="1:7">
      <c r="A5" s="120" t="s">
        <v>9</v>
      </c>
      <c r="B5" s="14">
        <f>B6-B4</f>
        <v>200500</v>
      </c>
      <c r="C5" s="13" t="s">
        <v>10</v>
      </c>
      <c r="D5" s="12">
        <v>7.0000000000000007E-2</v>
      </c>
      <c r="E5" s="13" t="s">
        <v>11</v>
      </c>
      <c r="F5" s="12">
        <v>0.44</v>
      </c>
      <c r="G5" s="15"/>
    </row>
    <row r="6" spans="1:7">
      <c r="A6" s="120" t="s">
        <v>12</v>
      </c>
      <c r="B6" s="14">
        <f>800600+200500</f>
        <v>1001100</v>
      </c>
      <c r="C6" s="11" t="s">
        <v>13</v>
      </c>
      <c r="D6" s="12">
        <v>0.02</v>
      </c>
      <c r="E6" s="13" t="s">
        <v>14</v>
      </c>
      <c r="F6" s="12">
        <v>0</v>
      </c>
      <c r="G6" s="16"/>
    </row>
    <row r="7" spans="1:7">
      <c r="A7" s="120" t="s">
        <v>15</v>
      </c>
      <c r="B7" s="14">
        <f>B6+'8.16'!B7</f>
        <v>17707600</v>
      </c>
      <c r="C7" s="13" t="s">
        <v>16</v>
      </c>
      <c r="D7" s="12">
        <v>0.14000000000000001</v>
      </c>
      <c r="E7" s="13" t="s">
        <v>17</v>
      </c>
      <c r="F7" s="12">
        <v>0.17</v>
      </c>
      <c r="G7" s="17"/>
    </row>
    <row r="8" spans="1:7">
      <c r="A8" s="120" t="s">
        <v>18</v>
      </c>
      <c r="B8" s="81">
        <v>61541100</v>
      </c>
      <c r="C8" s="11" t="s">
        <v>19</v>
      </c>
      <c r="D8" s="12">
        <v>0</v>
      </c>
      <c r="E8" s="13"/>
      <c r="F8" s="12"/>
    </row>
    <row r="9" spans="1:7">
      <c r="A9" s="120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20" t="s">
        <v>23</v>
      </c>
      <c r="C11" s="120" t="s">
        <v>437</v>
      </c>
      <c r="D11" s="120" t="s">
        <v>25</v>
      </c>
      <c r="E11" s="120"/>
      <c r="F11" s="120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499</v>
      </c>
      <c r="F12" s="6">
        <v>10</v>
      </c>
    </row>
    <row r="13" spans="1:7">
      <c r="A13" s="194"/>
      <c r="B13" s="20" t="s">
        <v>124</v>
      </c>
      <c r="C13" s="6" t="s">
        <v>501</v>
      </c>
      <c r="D13" s="215"/>
      <c r="E13" s="20" t="s">
        <v>500</v>
      </c>
      <c r="F13" s="6">
        <v>3</v>
      </c>
    </row>
    <row r="14" spans="1:7">
      <c r="A14" s="194"/>
      <c r="B14" s="20" t="s">
        <v>406</v>
      </c>
      <c r="C14" s="6" t="s">
        <v>474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448</v>
      </c>
      <c r="D15" s="215"/>
      <c r="E15" s="20" t="s">
        <v>124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20" t="s">
        <v>30</v>
      </c>
      <c r="C17" s="120" t="s">
        <v>31</v>
      </c>
      <c r="D17" s="120" t="s">
        <v>32</v>
      </c>
      <c r="E17" s="197" t="s">
        <v>33</v>
      </c>
      <c r="F17" s="198"/>
    </row>
    <row r="18" spans="1:6">
      <c r="A18" s="194" t="s">
        <v>34</v>
      </c>
      <c r="B18" s="22">
        <v>0.45833333333333331</v>
      </c>
      <c r="C18" s="22" t="s">
        <v>482</v>
      </c>
      <c r="D18" s="23">
        <v>10</v>
      </c>
      <c r="E18" s="200" t="s">
        <v>484</v>
      </c>
      <c r="F18" s="201"/>
    </row>
    <row r="19" spans="1:6">
      <c r="A19" s="194"/>
      <c r="B19" s="22">
        <v>0.5</v>
      </c>
      <c r="C19" s="22" t="s">
        <v>483</v>
      </c>
      <c r="D19" s="23">
        <v>3</v>
      </c>
      <c r="E19" s="46" t="s">
        <v>487</v>
      </c>
      <c r="F19" s="47"/>
    </row>
    <row r="20" spans="1:6">
      <c r="A20" s="194"/>
      <c r="B20" s="22"/>
      <c r="C20" s="22" t="s">
        <v>492</v>
      </c>
      <c r="D20" s="23">
        <v>3</v>
      </c>
      <c r="E20" s="46" t="s">
        <v>489</v>
      </c>
      <c r="F20" s="47"/>
    </row>
    <row r="21" spans="1:6">
      <c r="A21" s="194"/>
      <c r="B21" s="22"/>
      <c r="C21" s="22" t="s">
        <v>492</v>
      </c>
      <c r="D21" s="23">
        <v>2</v>
      </c>
      <c r="E21" s="46" t="s">
        <v>485</v>
      </c>
      <c r="F21" s="47"/>
    </row>
    <row r="22" spans="1:6">
      <c r="A22" s="194"/>
      <c r="B22" s="22"/>
      <c r="C22" s="22" t="s">
        <v>492</v>
      </c>
      <c r="D22" s="23">
        <v>2</v>
      </c>
      <c r="E22" s="46" t="s">
        <v>486</v>
      </c>
      <c r="F22" s="47"/>
    </row>
    <row r="23" spans="1:6">
      <c r="A23" s="199"/>
      <c r="B23" s="22"/>
      <c r="C23" s="22"/>
      <c r="D23" s="23"/>
      <c r="E23" s="46" t="s">
        <v>488</v>
      </c>
      <c r="F23" s="47"/>
    </row>
    <row r="24" spans="1:6">
      <c r="A24" s="194" t="s">
        <v>35</v>
      </c>
      <c r="B24" s="22">
        <v>0.27083333333333331</v>
      </c>
      <c r="C24" s="22" t="s">
        <v>491</v>
      </c>
      <c r="D24" s="23">
        <v>2</v>
      </c>
      <c r="E24" s="200"/>
      <c r="F24" s="201"/>
    </row>
    <row r="25" spans="1:6">
      <c r="A25" s="194"/>
      <c r="B25" s="22"/>
      <c r="C25" s="22"/>
      <c r="D25" s="23"/>
      <c r="E25" s="200"/>
      <c r="F25" s="201"/>
    </row>
    <row r="26" spans="1:6">
      <c r="A26" s="194"/>
      <c r="B26" s="22"/>
      <c r="C26" s="22"/>
      <c r="D26" s="23"/>
      <c r="E26" s="200"/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 t="s">
        <v>479</v>
      </c>
      <c r="D32" s="187" t="s">
        <v>39</v>
      </c>
      <c r="E32" s="120" t="s">
        <v>38</v>
      </c>
      <c r="F32" s="44"/>
    </row>
    <row r="33" spans="1:6">
      <c r="A33" s="188"/>
      <c r="B33" s="24" t="s">
        <v>40</v>
      </c>
      <c r="C33" s="43" t="s">
        <v>102</v>
      </c>
      <c r="D33" s="191"/>
      <c r="E33" s="120" t="s">
        <v>56</v>
      </c>
      <c r="F33" s="44" t="s">
        <v>493</v>
      </c>
    </row>
    <row r="34" spans="1:6">
      <c r="A34" s="188"/>
      <c r="B34" s="24" t="s">
        <v>41</v>
      </c>
      <c r="C34" s="43" t="s">
        <v>194</v>
      </c>
      <c r="D34" s="191"/>
      <c r="E34" s="120" t="s">
        <v>42</v>
      </c>
      <c r="F34" s="44" t="s">
        <v>480</v>
      </c>
    </row>
    <row r="35" spans="1:6">
      <c r="A35" s="189"/>
      <c r="B35" s="42" t="s">
        <v>57</v>
      </c>
      <c r="C35" s="43" t="s">
        <v>285</v>
      </c>
      <c r="D35" s="192"/>
      <c r="E35" s="120" t="s">
        <v>43</v>
      </c>
      <c r="F35" s="44" t="s">
        <v>165</v>
      </c>
    </row>
    <row r="36" spans="1:6">
      <c r="A36" s="190"/>
      <c r="B36" s="41" t="s">
        <v>58</v>
      </c>
      <c r="C36" s="43"/>
      <c r="D36" s="193"/>
      <c r="E36" s="120" t="s">
        <v>55</v>
      </c>
      <c r="F36" s="44" t="s">
        <v>261</v>
      </c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490</v>
      </c>
      <c r="C38" s="219"/>
      <c r="D38" s="219"/>
      <c r="E38" s="219"/>
      <c r="F38" s="220"/>
    </row>
    <row r="39" spans="1:6">
      <c r="A39" s="188"/>
      <c r="B39" s="216" t="s">
        <v>481</v>
      </c>
      <c r="C39" s="219"/>
      <c r="D39" s="219"/>
      <c r="E39" s="219"/>
      <c r="F39" s="220"/>
    </row>
    <row r="40" spans="1:6">
      <c r="A40" s="188"/>
      <c r="B40" s="216"/>
      <c r="C40" s="217"/>
      <c r="D40" s="217"/>
      <c r="E40" s="217"/>
      <c r="F40" s="218"/>
    </row>
    <row r="41" spans="1:6">
      <c r="A41" s="188"/>
      <c r="B41" s="216"/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39</v>
      </c>
      <c r="B44" s="223" t="s">
        <v>494</v>
      </c>
      <c r="C44" s="219"/>
      <c r="D44" s="219"/>
      <c r="E44" s="219"/>
      <c r="F44" s="220"/>
    </row>
    <row r="45" spans="1:6">
      <c r="A45" s="188"/>
      <c r="B45" s="216" t="s">
        <v>495</v>
      </c>
      <c r="C45" s="219"/>
      <c r="D45" s="219"/>
      <c r="E45" s="219"/>
      <c r="F45" s="220"/>
    </row>
    <row r="46" spans="1:6">
      <c r="A46" s="188"/>
      <c r="B46" s="216" t="s">
        <v>498</v>
      </c>
      <c r="C46" s="221"/>
      <c r="D46" s="221"/>
      <c r="E46" s="221"/>
      <c r="F46" s="222"/>
    </row>
    <row r="47" spans="1:6">
      <c r="A47" s="188"/>
      <c r="B47" s="223" t="s">
        <v>496</v>
      </c>
      <c r="C47" s="221"/>
      <c r="D47" s="221"/>
      <c r="E47" s="221"/>
      <c r="F47" s="222"/>
    </row>
    <row r="48" spans="1:6">
      <c r="A48" s="188"/>
      <c r="B48" s="216" t="s">
        <v>497</v>
      </c>
      <c r="C48" s="219"/>
      <c r="D48" s="219"/>
      <c r="E48" s="219"/>
      <c r="F48" s="220"/>
    </row>
    <row r="49" spans="1:6">
      <c r="A49" s="211"/>
      <c r="B49" s="216"/>
      <c r="C49" s="219"/>
      <c r="D49" s="219"/>
      <c r="E49" s="219"/>
      <c r="F49" s="220"/>
    </row>
    <row r="50" spans="1:6" ht="18.75">
      <c r="A50" s="178" t="s">
        <v>44</v>
      </c>
      <c r="B50" s="178"/>
      <c r="C50" s="178"/>
      <c r="D50" s="178"/>
      <c r="E50" s="178"/>
      <c r="F50" s="178"/>
    </row>
    <row r="51" spans="1:6">
      <c r="A51" s="119" t="s">
        <v>37</v>
      </c>
      <c r="B51" s="204"/>
      <c r="C51" s="205"/>
      <c r="D51" s="119" t="s">
        <v>39</v>
      </c>
      <c r="E51" s="204"/>
      <c r="F51" s="205"/>
    </row>
    <row r="52" spans="1:6" ht="18.75">
      <c r="A52" s="206" t="s">
        <v>45</v>
      </c>
      <c r="B52" s="207"/>
      <c r="C52" s="208"/>
      <c r="D52" s="118" t="s">
        <v>46</v>
      </c>
      <c r="E52" s="209">
        <f>E54+E55+B54+B55+B56</f>
        <v>0</v>
      </c>
      <c r="F52" s="210"/>
    </row>
    <row r="53" spans="1:6">
      <c r="A53" s="202" t="s">
        <v>37</v>
      </c>
      <c r="B53" s="27" t="s">
        <v>47</v>
      </c>
      <c r="C53" s="27" t="s">
        <v>48</v>
      </c>
      <c r="D53" s="202" t="s">
        <v>39</v>
      </c>
      <c r="E53" s="27" t="s">
        <v>49</v>
      </c>
      <c r="F53" s="27" t="s">
        <v>50</v>
      </c>
    </row>
    <row r="54" spans="1:6">
      <c r="A54" s="202"/>
      <c r="B54" s="28"/>
      <c r="C54" s="28"/>
      <c r="D54" s="203"/>
      <c r="E54" s="28"/>
      <c r="F54" s="28"/>
    </row>
    <row r="55" spans="1:6">
      <c r="A55" s="202"/>
      <c r="B55" s="28"/>
      <c r="C55" s="28"/>
      <c r="D55" s="203"/>
      <c r="E55" s="28"/>
      <c r="F55" s="29"/>
    </row>
    <row r="56" spans="1:6">
      <c r="A56" s="202"/>
      <c r="B56" s="28"/>
      <c r="C56" s="28"/>
      <c r="D56" s="203"/>
      <c r="E56" s="28"/>
      <c r="F56" s="29"/>
    </row>
  </sheetData>
  <mergeCells count="43">
    <mergeCell ref="A53:A56"/>
    <mergeCell ref="D53:D56"/>
    <mergeCell ref="B43:F43"/>
    <mergeCell ref="A44:A49"/>
    <mergeCell ref="B44:F44"/>
    <mergeCell ref="B45:F45"/>
    <mergeCell ref="B46:F46"/>
    <mergeCell ref="B47:F47"/>
    <mergeCell ref="B48:F48"/>
    <mergeCell ref="B49:F49"/>
    <mergeCell ref="A50:F50"/>
    <mergeCell ref="B51:C51"/>
    <mergeCell ref="E51:F51"/>
    <mergeCell ref="A52:C52"/>
    <mergeCell ref="E52:F52"/>
    <mergeCell ref="A31:F31"/>
    <mergeCell ref="A32:A36"/>
    <mergeCell ref="D32:D36"/>
    <mergeCell ref="A37:F37"/>
    <mergeCell ref="A38:A43"/>
    <mergeCell ref="B38:F38"/>
    <mergeCell ref="B39:F39"/>
    <mergeCell ref="B40:F40"/>
    <mergeCell ref="B41:F41"/>
    <mergeCell ref="B42:F42"/>
    <mergeCell ref="A24:A30"/>
    <mergeCell ref="E24:F24"/>
    <mergeCell ref="E25:F25"/>
    <mergeCell ref="E26:F26"/>
    <mergeCell ref="E27:F27"/>
    <mergeCell ref="E28:F28"/>
    <mergeCell ref="E29:F29"/>
    <mergeCell ref="E30:F30"/>
    <mergeCell ref="A16:F16"/>
    <mergeCell ref="E17:F17"/>
    <mergeCell ref="A18:A23"/>
    <mergeCell ref="E18:F18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G56"/>
  <sheetViews>
    <sheetView topLeftCell="A31" workbookViewId="0">
      <selection activeCell="B39" sqref="B39:F3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22" t="s">
        <v>1</v>
      </c>
      <c r="B2" s="30">
        <v>42600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22" t="s">
        <v>6</v>
      </c>
      <c r="B4" s="10">
        <v>709000</v>
      </c>
      <c r="C4" s="11" t="s">
        <v>7</v>
      </c>
      <c r="D4" s="12">
        <v>0.03</v>
      </c>
      <c r="E4" s="13" t="s">
        <v>8</v>
      </c>
      <c r="F4" s="12">
        <v>0.06</v>
      </c>
    </row>
    <row r="5" spans="1:7">
      <c r="A5" s="122" t="s">
        <v>9</v>
      </c>
      <c r="B5" s="14">
        <v>939000</v>
      </c>
      <c r="C5" s="13" t="s">
        <v>10</v>
      </c>
      <c r="D5" s="12">
        <v>0.06</v>
      </c>
      <c r="E5" s="13" t="s">
        <v>11</v>
      </c>
      <c r="F5" s="12">
        <v>0.23</v>
      </c>
      <c r="G5" s="15"/>
    </row>
    <row r="6" spans="1:7">
      <c r="A6" s="122" t="s">
        <v>12</v>
      </c>
      <c r="B6" s="14">
        <v>1648000</v>
      </c>
      <c r="C6" s="11" t="s">
        <v>13</v>
      </c>
      <c r="D6" s="12">
        <v>0.04</v>
      </c>
      <c r="E6" s="13" t="s">
        <v>14</v>
      </c>
      <c r="F6" s="12">
        <v>0.24</v>
      </c>
      <c r="G6" s="16"/>
    </row>
    <row r="7" spans="1:7">
      <c r="A7" s="122" t="s">
        <v>15</v>
      </c>
      <c r="B7" s="14">
        <f>B6+'8.17'!B7</f>
        <v>19355600</v>
      </c>
      <c r="C7" s="13" t="s">
        <v>16</v>
      </c>
      <c r="D7" s="12">
        <v>0.11</v>
      </c>
      <c r="E7" s="13" t="s">
        <v>17</v>
      </c>
      <c r="F7" s="12">
        <v>0.22</v>
      </c>
      <c r="G7" s="17"/>
    </row>
    <row r="8" spans="1:7">
      <c r="A8" s="122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22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22" t="s">
        <v>23</v>
      </c>
      <c r="C11" s="122" t="s">
        <v>437</v>
      </c>
      <c r="D11" s="122" t="s">
        <v>25</v>
      </c>
      <c r="E11" s="122"/>
      <c r="F11" s="122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523</v>
      </c>
      <c r="F12" s="6">
        <v>6</v>
      </c>
    </row>
    <row r="13" spans="1:7">
      <c r="A13" s="194"/>
      <c r="B13" s="20" t="s">
        <v>124</v>
      </c>
      <c r="C13" s="6" t="s">
        <v>534</v>
      </c>
      <c r="D13" s="215"/>
      <c r="E13" s="20" t="s">
        <v>537</v>
      </c>
      <c r="F13" s="6">
        <v>6</v>
      </c>
    </row>
    <row r="14" spans="1:7">
      <c r="A14" s="194"/>
      <c r="B14" s="20" t="s">
        <v>406</v>
      </c>
      <c r="C14" s="6" t="s">
        <v>535</v>
      </c>
      <c r="D14" s="215" t="s">
        <v>28</v>
      </c>
      <c r="E14" s="20" t="s">
        <v>538</v>
      </c>
      <c r="F14" s="6">
        <v>0</v>
      </c>
    </row>
    <row r="15" spans="1:7">
      <c r="A15" s="194"/>
      <c r="B15" s="20" t="s">
        <v>191</v>
      </c>
      <c r="C15" s="6" t="s">
        <v>536</v>
      </c>
      <c r="D15" s="215"/>
      <c r="E15" s="20" t="s">
        <v>539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22" t="s">
        <v>30</v>
      </c>
      <c r="C17" s="122" t="s">
        <v>31</v>
      </c>
      <c r="D17" s="122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502</v>
      </c>
      <c r="D18" s="23">
        <v>8</v>
      </c>
      <c r="E18" s="200" t="s">
        <v>523</v>
      </c>
      <c r="F18" s="201"/>
    </row>
    <row r="19" spans="1:6">
      <c r="A19" s="194"/>
      <c r="B19" s="22">
        <v>4.1666666666666664E-2</v>
      </c>
      <c r="C19" s="22" t="s">
        <v>503</v>
      </c>
      <c r="D19" s="23">
        <v>6</v>
      </c>
      <c r="E19" s="200" t="s">
        <v>512</v>
      </c>
      <c r="F19" s="201"/>
    </row>
    <row r="20" spans="1:6">
      <c r="A20" s="194"/>
      <c r="B20" s="22"/>
      <c r="C20" s="22" t="s">
        <v>524</v>
      </c>
      <c r="D20" s="23">
        <v>2</v>
      </c>
      <c r="E20" s="46" t="s">
        <v>515</v>
      </c>
      <c r="F20" s="47" t="s">
        <v>519</v>
      </c>
    </row>
    <row r="21" spans="1:6">
      <c r="A21" s="194"/>
      <c r="B21" s="22"/>
      <c r="C21" s="22"/>
      <c r="D21" s="23"/>
      <c r="E21" s="46" t="s">
        <v>516</v>
      </c>
      <c r="F21" s="47"/>
    </row>
    <row r="22" spans="1:6">
      <c r="A22" s="194"/>
      <c r="B22" s="22"/>
      <c r="C22" s="22"/>
      <c r="D22" s="23"/>
      <c r="E22" s="46" t="s">
        <v>517</v>
      </c>
      <c r="F22" s="47"/>
    </row>
    <row r="23" spans="1:6">
      <c r="A23" s="199"/>
      <c r="B23" s="22"/>
      <c r="C23" s="22"/>
      <c r="D23" s="23"/>
      <c r="E23" s="46" t="s">
        <v>518</v>
      </c>
      <c r="F23" s="47"/>
    </row>
    <row r="24" spans="1:6">
      <c r="A24" s="194" t="s">
        <v>35</v>
      </c>
      <c r="B24" s="22">
        <v>0.25</v>
      </c>
      <c r="C24" s="22" t="s">
        <v>504</v>
      </c>
      <c r="D24" s="23">
        <v>6</v>
      </c>
      <c r="E24" s="200" t="s">
        <v>513</v>
      </c>
      <c r="F24" s="201"/>
    </row>
    <row r="25" spans="1:6">
      <c r="A25" s="194"/>
      <c r="B25" s="22">
        <v>0.29166666666666669</v>
      </c>
      <c r="C25" s="22" t="s">
        <v>505</v>
      </c>
      <c r="D25" s="23">
        <v>7</v>
      </c>
      <c r="E25" s="46"/>
      <c r="F25" s="47"/>
    </row>
    <row r="26" spans="1:6">
      <c r="A26" s="194"/>
      <c r="B26" s="22">
        <v>0.3125</v>
      </c>
      <c r="C26" s="22" t="s">
        <v>506</v>
      </c>
      <c r="D26" s="23">
        <v>4</v>
      </c>
      <c r="E26" s="46"/>
      <c r="F26" s="47"/>
    </row>
    <row r="27" spans="1:6">
      <c r="A27" s="194"/>
      <c r="B27" s="22"/>
      <c r="C27" s="22" t="s">
        <v>524</v>
      </c>
      <c r="D27" s="23">
        <v>2</v>
      </c>
      <c r="E27" s="46"/>
      <c r="F27" s="47"/>
    </row>
    <row r="28" spans="1:6">
      <c r="A28" s="194"/>
      <c r="B28" s="22"/>
      <c r="C28" s="22" t="s">
        <v>524</v>
      </c>
      <c r="D28" s="23">
        <v>2</v>
      </c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>
      <c r="A30" s="194"/>
      <c r="B30" s="22"/>
      <c r="C30" s="22"/>
      <c r="D30" s="23"/>
      <c r="E30" s="46"/>
      <c r="F30" s="47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 t="s">
        <v>507</v>
      </c>
      <c r="D32" s="187" t="s">
        <v>39</v>
      </c>
      <c r="E32" s="122" t="s">
        <v>38</v>
      </c>
      <c r="F32" s="44" t="s">
        <v>525</v>
      </c>
    </row>
    <row r="33" spans="1:6">
      <c r="A33" s="188"/>
      <c r="B33" s="24" t="s">
        <v>40</v>
      </c>
      <c r="C33" s="43" t="s">
        <v>508</v>
      </c>
      <c r="D33" s="191"/>
      <c r="E33" s="122" t="s">
        <v>56</v>
      </c>
      <c r="F33" s="44" t="s">
        <v>526</v>
      </c>
    </row>
    <row r="34" spans="1:6">
      <c r="A34" s="188"/>
      <c r="B34" s="24" t="s">
        <v>41</v>
      </c>
      <c r="C34" s="43" t="s">
        <v>509</v>
      </c>
      <c r="D34" s="191"/>
      <c r="E34" s="122" t="s">
        <v>42</v>
      </c>
      <c r="F34" s="44" t="s">
        <v>527</v>
      </c>
    </row>
    <row r="35" spans="1:6">
      <c r="A35" s="189"/>
      <c r="B35" s="42" t="s">
        <v>57</v>
      </c>
      <c r="C35" s="43" t="s">
        <v>510</v>
      </c>
      <c r="D35" s="192"/>
      <c r="E35" s="122" t="s">
        <v>43</v>
      </c>
      <c r="F35" s="44" t="s">
        <v>529</v>
      </c>
    </row>
    <row r="36" spans="1:6">
      <c r="A36" s="190"/>
      <c r="B36" s="41" t="s">
        <v>58</v>
      </c>
      <c r="C36" s="43" t="s">
        <v>511</v>
      </c>
      <c r="D36" s="193"/>
      <c r="E36" s="122" t="s">
        <v>55</v>
      </c>
      <c r="F36" s="44" t="s">
        <v>528</v>
      </c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514</v>
      </c>
      <c r="C38" s="219"/>
      <c r="D38" s="219"/>
      <c r="E38" s="219"/>
      <c r="F38" s="220"/>
    </row>
    <row r="39" spans="1:6">
      <c r="A39" s="188"/>
      <c r="B39" s="216" t="s">
        <v>608</v>
      </c>
      <c r="C39" s="219"/>
      <c r="D39" s="219"/>
      <c r="E39" s="219"/>
      <c r="F39" s="220"/>
    </row>
    <row r="40" spans="1:6">
      <c r="A40" s="188"/>
      <c r="B40" s="216" t="s">
        <v>522</v>
      </c>
      <c r="C40" s="217"/>
      <c r="D40" s="217"/>
      <c r="E40" s="217"/>
      <c r="F40" s="218"/>
    </row>
    <row r="41" spans="1:6">
      <c r="A41" s="188"/>
      <c r="B41" s="216"/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39</v>
      </c>
      <c r="B44" s="223" t="s">
        <v>520</v>
      </c>
      <c r="C44" s="219"/>
      <c r="D44" s="219"/>
      <c r="E44" s="219"/>
      <c r="F44" s="220"/>
    </row>
    <row r="45" spans="1:6">
      <c r="A45" s="188"/>
      <c r="B45" s="216" t="s">
        <v>521</v>
      </c>
      <c r="C45" s="219"/>
      <c r="D45" s="219"/>
      <c r="E45" s="219"/>
      <c r="F45" s="220"/>
    </row>
    <row r="46" spans="1:6">
      <c r="A46" s="188"/>
      <c r="B46" s="216" t="s">
        <v>530</v>
      </c>
      <c r="C46" s="221"/>
      <c r="D46" s="221"/>
      <c r="E46" s="221"/>
      <c r="F46" s="222"/>
    </row>
    <row r="47" spans="1:6">
      <c r="A47" s="188"/>
      <c r="B47" s="216" t="s">
        <v>531</v>
      </c>
      <c r="C47" s="221"/>
      <c r="D47" s="221"/>
      <c r="E47" s="221"/>
      <c r="F47" s="222"/>
    </row>
    <row r="48" spans="1:6">
      <c r="A48" s="188"/>
      <c r="B48" s="223" t="s">
        <v>532</v>
      </c>
      <c r="C48" s="219"/>
      <c r="D48" s="219"/>
      <c r="E48" s="219"/>
      <c r="F48" s="220"/>
    </row>
    <row r="49" spans="1:6">
      <c r="A49" s="211"/>
      <c r="B49" s="216" t="s">
        <v>533</v>
      </c>
      <c r="C49" s="219"/>
      <c r="D49" s="219"/>
      <c r="E49" s="219"/>
      <c r="F49" s="220"/>
    </row>
    <row r="50" spans="1:6" ht="18.75">
      <c r="A50" s="178" t="s">
        <v>44</v>
      </c>
      <c r="B50" s="178"/>
      <c r="C50" s="178"/>
      <c r="D50" s="178"/>
      <c r="E50" s="178"/>
      <c r="F50" s="178"/>
    </row>
    <row r="51" spans="1:6">
      <c r="A51" s="123" t="s">
        <v>37</v>
      </c>
      <c r="B51" s="204"/>
      <c r="C51" s="205"/>
      <c r="D51" s="123" t="s">
        <v>39</v>
      </c>
      <c r="E51" s="204"/>
      <c r="F51" s="205"/>
    </row>
    <row r="52" spans="1:6" ht="18.75">
      <c r="A52" s="206" t="s">
        <v>45</v>
      </c>
      <c r="B52" s="207"/>
      <c r="C52" s="208"/>
      <c r="D52" s="121" t="s">
        <v>46</v>
      </c>
      <c r="E52" s="209">
        <f>E54+E55+B54+B55+B56</f>
        <v>0</v>
      </c>
      <c r="F52" s="210"/>
    </row>
    <row r="53" spans="1:6">
      <c r="A53" s="202" t="s">
        <v>37</v>
      </c>
      <c r="B53" s="27" t="s">
        <v>47</v>
      </c>
      <c r="C53" s="27" t="s">
        <v>48</v>
      </c>
      <c r="D53" s="202" t="s">
        <v>39</v>
      </c>
      <c r="E53" s="27" t="s">
        <v>49</v>
      </c>
      <c r="F53" s="27" t="s">
        <v>50</v>
      </c>
    </row>
    <row r="54" spans="1:6">
      <c r="A54" s="202"/>
      <c r="B54" s="28"/>
      <c r="C54" s="28"/>
      <c r="D54" s="203"/>
      <c r="E54" s="28"/>
      <c r="F54" s="28"/>
    </row>
    <row r="55" spans="1:6">
      <c r="A55" s="202"/>
      <c r="B55" s="28"/>
      <c r="C55" s="28"/>
      <c r="D55" s="203"/>
      <c r="E55" s="28"/>
      <c r="F55" s="29"/>
    </row>
    <row r="56" spans="1:6">
      <c r="A56" s="202"/>
      <c r="B56" s="28"/>
      <c r="C56" s="28"/>
      <c r="D56" s="203"/>
      <c r="E56" s="28"/>
      <c r="F56" s="29"/>
    </row>
  </sheetData>
  <mergeCells count="38">
    <mergeCell ref="A1:F1"/>
    <mergeCell ref="A3:B3"/>
    <mergeCell ref="A10:F10"/>
    <mergeCell ref="A11:A15"/>
    <mergeCell ref="D12:D13"/>
    <mergeCell ref="D14:D15"/>
    <mergeCell ref="A37:F37"/>
    <mergeCell ref="A16:F16"/>
    <mergeCell ref="E17:F17"/>
    <mergeCell ref="A18:A23"/>
    <mergeCell ref="E18:F18"/>
    <mergeCell ref="A24:A30"/>
    <mergeCell ref="E24:F24"/>
    <mergeCell ref="E19:F19"/>
    <mergeCell ref="A31:F31"/>
    <mergeCell ref="A32:A36"/>
    <mergeCell ref="D32:D36"/>
    <mergeCell ref="A38:A43"/>
    <mergeCell ref="B38:F38"/>
    <mergeCell ref="B39:F39"/>
    <mergeCell ref="B40:F40"/>
    <mergeCell ref="B41:F41"/>
    <mergeCell ref="B42:F42"/>
    <mergeCell ref="B43:F43"/>
    <mergeCell ref="A53:A56"/>
    <mergeCell ref="D53:D56"/>
    <mergeCell ref="A44:A49"/>
    <mergeCell ref="B44:F44"/>
    <mergeCell ref="B45:F45"/>
    <mergeCell ref="B46:F46"/>
    <mergeCell ref="B47:F47"/>
    <mergeCell ref="B48:F48"/>
    <mergeCell ref="B49:F49"/>
    <mergeCell ref="A50:F50"/>
    <mergeCell ref="B51:C51"/>
    <mergeCell ref="E51:F51"/>
    <mergeCell ref="A52:C52"/>
    <mergeCell ref="E52:F52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57"/>
  <sheetViews>
    <sheetView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26" t="s">
        <v>1</v>
      </c>
      <c r="B2" s="30">
        <v>42601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26" t="s">
        <v>6</v>
      </c>
      <c r="B4" s="10">
        <v>414000</v>
      </c>
      <c r="C4" s="11" t="s">
        <v>7</v>
      </c>
      <c r="D4" s="12">
        <v>0.06</v>
      </c>
      <c r="E4" s="13" t="s">
        <v>8</v>
      </c>
      <c r="F4" s="12">
        <v>0.12</v>
      </c>
    </row>
    <row r="5" spans="1:7">
      <c r="A5" s="126" t="s">
        <v>9</v>
      </c>
      <c r="B5" s="14">
        <f>B6-B4</f>
        <v>379300</v>
      </c>
      <c r="C5" s="13" t="s">
        <v>10</v>
      </c>
      <c r="D5" s="12">
        <v>0.06</v>
      </c>
      <c r="E5" s="13" t="s">
        <v>11</v>
      </c>
      <c r="F5" s="12">
        <v>0.16</v>
      </c>
      <c r="G5" s="15"/>
    </row>
    <row r="6" spans="1:7">
      <c r="A6" s="126" t="s">
        <v>12</v>
      </c>
      <c r="B6" s="14">
        <v>793300</v>
      </c>
      <c r="C6" s="11" t="s">
        <v>13</v>
      </c>
      <c r="D6" s="12">
        <v>7.0000000000000007E-2</v>
      </c>
      <c r="E6" s="13" t="s">
        <v>14</v>
      </c>
      <c r="F6" s="12">
        <v>0</v>
      </c>
      <c r="G6" s="16"/>
    </row>
    <row r="7" spans="1:7">
      <c r="A7" s="126" t="s">
        <v>15</v>
      </c>
      <c r="B7" s="14">
        <f>B6+'8.18'!B7</f>
        <v>20148900</v>
      </c>
      <c r="C7" s="13" t="s">
        <v>16</v>
      </c>
      <c r="D7" s="12">
        <v>0.3</v>
      </c>
      <c r="E7" s="13" t="s">
        <v>17</v>
      </c>
      <c r="F7" s="12">
        <v>0.15</v>
      </c>
      <c r="G7" s="17"/>
    </row>
    <row r="8" spans="1:7">
      <c r="A8" s="126" t="s">
        <v>18</v>
      </c>
      <c r="B8" s="81">
        <v>61541100</v>
      </c>
      <c r="C8" s="11" t="s">
        <v>19</v>
      </c>
      <c r="D8" s="12">
        <v>0.06</v>
      </c>
      <c r="E8" s="13"/>
      <c r="F8" s="12"/>
    </row>
    <row r="9" spans="1:7">
      <c r="A9" s="126" t="s">
        <v>20</v>
      </c>
      <c r="B9" s="18">
        <v>0.245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26" t="s">
        <v>23</v>
      </c>
      <c r="C11" s="126" t="s">
        <v>437</v>
      </c>
      <c r="D11" s="126" t="s">
        <v>25</v>
      </c>
      <c r="E11" s="126"/>
      <c r="F11" s="126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553</v>
      </c>
      <c r="F12" s="6">
        <v>4</v>
      </c>
    </row>
    <row r="13" spans="1:7">
      <c r="A13" s="194"/>
      <c r="B13" s="20" t="s">
        <v>124</v>
      </c>
      <c r="C13" s="6" t="s">
        <v>550</v>
      </c>
      <c r="D13" s="215"/>
      <c r="E13" s="20" t="s">
        <v>554</v>
      </c>
      <c r="F13" s="6">
        <v>4</v>
      </c>
    </row>
    <row r="14" spans="1:7">
      <c r="A14" s="194"/>
      <c r="B14" s="20" t="s">
        <v>406</v>
      </c>
      <c r="C14" s="6" t="s">
        <v>551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122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126" t="s">
        <v>30</v>
      </c>
      <c r="C17" s="126" t="s">
        <v>31</v>
      </c>
      <c r="D17" s="126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555</v>
      </c>
      <c r="D18" s="23">
        <v>2</v>
      </c>
      <c r="E18" s="200"/>
      <c r="F18" s="201"/>
    </row>
    <row r="19" spans="1:6">
      <c r="A19" s="194"/>
      <c r="B19" s="22">
        <v>0.47916666666666669</v>
      </c>
      <c r="C19" s="22" t="s">
        <v>556</v>
      </c>
      <c r="D19" s="23">
        <v>4</v>
      </c>
      <c r="E19" s="200"/>
      <c r="F19" s="201"/>
    </row>
    <row r="20" spans="1:6">
      <c r="A20" s="194"/>
      <c r="B20" s="22"/>
      <c r="C20" s="22" t="s">
        <v>557</v>
      </c>
      <c r="D20" s="23">
        <v>4</v>
      </c>
      <c r="E20" s="200"/>
      <c r="F20" s="201"/>
    </row>
    <row r="21" spans="1:6">
      <c r="A21" s="194"/>
      <c r="B21" s="22"/>
      <c r="C21" s="22" t="s">
        <v>558</v>
      </c>
      <c r="D21" s="23">
        <v>2</v>
      </c>
      <c r="E21" s="200"/>
      <c r="F21" s="201"/>
    </row>
    <row r="22" spans="1:6">
      <c r="A22" s="194"/>
      <c r="B22" s="22"/>
      <c r="C22" s="22" t="s">
        <v>557</v>
      </c>
      <c r="D22" s="23">
        <v>2</v>
      </c>
      <c r="E22" s="200"/>
      <c r="F22" s="201"/>
    </row>
    <row r="23" spans="1:6">
      <c r="A23" s="199"/>
      <c r="B23" s="22"/>
      <c r="C23" s="22" t="s">
        <v>557</v>
      </c>
      <c r="D23" s="23">
        <v>2</v>
      </c>
      <c r="E23" s="200"/>
      <c r="F23" s="201"/>
    </row>
    <row r="24" spans="1:6">
      <c r="A24" s="194" t="s">
        <v>35</v>
      </c>
      <c r="B24" s="22">
        <v>0.3125</v>
      </c>
      <c r="C24" s="22" t="s">
        <v>547</v>
      </c>
      <c r="D24" s="23">
        <v>4</v>
      </c>
      <c r="E24" s="200"/>
      <c r="F24" s="201"/>
    </row>
    <row r="25" spans="1:6">
      <c r="A25" s="194"/>
      <c r="B25" s="22">
        <v>0.35416666666666669</v>
      </c>
      <c r="C25" s="22" t="s">
        <v>548</v>
      </c>
      <c r="D25" s="23">
        <v>2</v>
      </c>
      <c r="E25" s="200"/>
      <c r="F25" s="201"/>
    </row>
    <row r="26" spans="1:6">
      <c r="A26" s="194"/>
      <c r="B26" s="22">
        <v>0.28472222222222221</v>
      </c>
      <c r="C26" s="22" t="s">
        <v>559</v>
      </c>
      <c r="D26" s="23">
        <v>2</v>
      </c>
      <c r="E26" s="200"/>
      <c r="F26" s="201"/>
    </row>
    <row r="27" spans="1:6">
      <c r="A27" s="194"/>
      <c r="B27" s="22"/>
      <c r="C27" s="22" t="s">
        <v>557</v>
      </c>
      <c r="D27" s="23">
        <v>1</v>
      </c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 ht="18.75">
      <c r="A31" s="178" t="s">
        <v>36</v>
      </c>
      <c r="B31" s="178"/>
      <c r="C31" s="178"/>
      <c r="D31" s="178"/>
      <c r="E31" s="178"/>
      <c r="F31" s="178"/>
    </row>
    <row r="32" spans="1:6">
      <c r="A32" s="187" t="s">
        <v>37</v>
      </c>
      <c r="B32" s="24" t="s">
        <v>38</v>
      </c>
      <c r="C32" s="43" t="s">
        <v>540</v>
      </c>
      <c r="D32" s="187" t="s">
        <v>39</v>
      </c>
      <c r="E32" s="126" t="s">
        <v>38</v>
      </c>
      <c r="F32" s="44" t="s">
        <v>480</v>
      </c>
    </row>
    <row r="33" spans="1:6">
      <c r="A33" s="188"/>
      <c r="B33" s="24" t="s">
        <v>40</v>
      </c>
      <c r="C33" s="43" t="s">
        <v>541</v>
      </c>
      <c r="D33" s="191"/>
      <c r="E33" s="126" t="s">
        <v>56</v>
      </c>
      <c r="F33" s="44" t="s">
        <v>83</v>
      </c>
    </row>
    <row r="34" spans="1:6">
      <c r="A34" s="188"/>
      <c r="B34" s="24" t="s">
        <v>41</v>
      </c>
      <c r="C34" s="43" t="s">
        <v>542</v>
      </c>
      <c r="D34" s="191"/>
      <c r="E34" s="126" t="s">
        <v>42</v>
      </c>
      <c r="F34" s="44" t="s">
        <v>165</v>
      </c>
    </row>
    <row r="35" spans="1:6">
      <c r="A35" s="189"/>
      <c r="B35" s="42" t="s">
        <v>57</v>
      </c>
      <c r="C35" s="43" t="s">
        <v>543</v>
      </c>
      <c r="D35" s="192"/>
      <c r="E35" s="126" t="s">
        <v>43</v>
      </c>
      <c r="F35" s="44" t="s">
        <v>261</v>
      </c>
    </row>
    <row r="36" spans="1:6">
      <c r="A36" s="190"/>
      <c r="B36" s="41" t="s">
        <v>58</v>
      </c>
      <c r="C36" s="43" t="s">
        <v>549</v>
      </c>
      <c r="D36" s="193"/>
      <c r="E36" s="126" t="s">
        <v>55</v>
      </c>
      <c r="F36" s="44"/>
    </row>
    <row r="37" spans="1:6" ht="18.75">
      <c r="A37" s="178" t="s">
        <v>36</v>
      </c>
      <c r="B37" s="178"/>
      <c r="C37" s="178"/>
      <c r="D37" s="178"/>
      <c r="E37" s="178"/>
      <c r="F37" s="178"/>
    </row>
    <row r="38" spans="1:6">
      <c r="A38" s="187" t="s">
        <v>37</v>
      </c>
      <c r="B38" s="216" t="s">
        <v>609</v>
      </c>
      <c r="C38" s="219"/>
      <c r="D38" s="219"/>
      <c r="E38" s="219"/>
      <c r="F38" s="220"/>
    </row>
    <row r="39" spans="1:6">
      <c r="A39" s="188"/>
      <c r="B39" s="216" t="s">
        <v>544</v>
      </c>
      <c r="C39" s="219"/>
      <c r="D39" s="219"/>
      <c r="E39" s="219"/>
      <c r="F39" s="220"/>
    </row>
    <row r="40" spans="1:6">
      <c r="A40" s="188"/>
      <c r="B40" s="216" t="s">
        <v>545</v>
      </c>
      <c r="C40" s="217"/>
      <c r="D40" s="217"/>
      <c r="E40" s="217"/>
      <c r="F40" s="218"/>
    </row>
    <row r="41" spans="1:6">
      <c r="A41" s="188"/>
      <c r="B41" s="216" t="s">
        <v>546</v>
      </c>
      <c r="C41" s="221"/>
      <c r="D41" s="221"/>
      <c r="E41" s="221"/>
      <c r="F41" s="222"/>
    </row>
    <row r="42" spans="1:6">
      <c r="A42" s="188"/>
      <c r="B42" s="216"/>
      <c r="C42" s="217"/>
      <c r="D42" s="217"/>
      <c r="E42" s="217"/>
      <c r="F42" s="218"/>
    </row>
    <row r="43" spans="1:6">
      <c r="A43" s="211"/>
      <c r="B43" s="216"/>
      <c r="C43" s="217"/>
      <c r="D43" s="217"/>
      <c r="E43" s="217"/>
      <c r="F43" s="218"/>
    </row>
    <row r="44" spans="1:6">
      <c r="A44" s="187" t="s">
        <v>563</v>
      </c>
      <c r="B44" s="223" t="s">
        <v>561</v>
      </c>
      <c r="C44" s="219"/>
      <c r="D44" s="219"/>
      <c r="E44" s="219"/>
      <c r="F44" s="220"/>
    </row>
    <row r="45" spans="1:6">
      <c r="A45" s="188"/>
      <c r="B45" s="216" t="s">
        <v>562</v>
      </c>
      <c r="C45" s="219"/>
      <c r="D45" s="219"/>
      <c r="E45" s="219"/>
      <c r="F45" s="220"/>
    </row>
    <row r="46" spans="1:6">
      <c r="A46" s="188"/>
      <c r="B46" s="216" t="s">
        <v>564</v>
      </c>
      <c r="C46" s="221"/>
      <c r="D46" s="221"/>
      <c r="E46" s="221"/>
      <c r="F46" s="222"/>
    </row>
    <row r="47" spans="1:6">
      <c r="A47" s="188"/>
      <c r="B47" s="223" t="s">
        <v>565</v>
      </c>
      <c r="C47" s="221"/>
      <c r="D47" s="221"/>
      <c r="E47" s="221"/>
      <c r="F47" s="222"/>
    </row>
    <row r="48" spans="1:6">
      <c r="A48" s="188"/>
      <c r="B48" s="216" t="s">
        <v>566</v>
      </c>
      <c r="C48" s="219"/>
      <c r="D48" s="219"/>
      <c r="E48" s="219"/>
      <c r="F48" s="220"/>
    </row>
    <row r="49" spans="1:6">
      <c r="A49" s="188"/>
      <c r="B49" s="223" t="s">
        <v>567</v>
      </c>
      <c r="C49" s="219"/>
      <c r="D49" s="219"/>
      <c r="E49" s="219"/>
      <c r="F49" s="220"/>
    </row>
    <row r="50" spans="1:6">
      <c r="A50" s="211"/>
      <c r="B50" s="216" t="s">
        <v>568</v>
      </c>
      <c r="C50" s="219"/>
      <c r="D50" s="219"/>
      <c r="E50" s="219"/>
      <c r="F50" s="220"/>
    </row>
    <row r="51" spans="1:6" ht="18.75">
      <c r="A51" s="178" t="s">
        <v>44</v>
      </c>
      <c r="B51" s="178"/>
      <c r="C51" s="178"/>
      <c r="D51" s="178"/>
      <c r="E51" s="178"/>
      <c r="F51" s="178"/>
    </row>
    <row r="52" spans="1:6">
      <c r="A52" s="125" t="s">
        <v>37</v>
      </c>
      <c r="B52" s="204"/>
      <c r="C52" s="205"/>
      <c r="D52" s="125" t="s">
        <v>39</v>
      </c>
      <c r="E52" s="204"/>
      <c r="F52" s="205"/>
    </row>
    <row r="53" spans="1:6" ht="18.75">
      <c r="A53" s="206" t="s">
        <v>45</v>
      </c>
      <c r="B53" s="207"/>
      <c r="C53" s="208"/>
      <c r="D53" s="124" t="s">
        <v>46</v>
      </c>
      <c r="E53" s="209">
        <f>E55+E56+B55+B56+B57</f>
        <v>26800</v>
      </c>
      <c r="F53" s="210"/>
    </row>
    <row r="54" spans="1:6">
      <c r="A54" s="202" t="s">
        <v>37</v>
      </c>
      <c r="B54" s="27" t="s">
        <v>47</v>
      </c>
      <c r="C54" s="27" t="s">
        <v>48</v>
      </c>
      <c r="D54" s="202" t="s">
        <v>39</v>
      </c>
      <c r="E54" s="27" t="s">
        <v>49</v>
      </c>
      <c r="F54" s="27" t="s">
        <v>50</v>
      </c>
    </row>
    <row r="55" spans="1:6">
      <c r="A55" s="202"/>
      <c r="B55" s="28"/>
      <c r="C55" s="28"/>
      <c r="D55" s="203"/>
      <c r="E55" s="28">
        <v>26800</v>
      </c>
      <c r="F55" s="28" t="s">
        <v>560</v>
      </c>
    </row>
    <row r="56" spans="1:6">
      <c r="A56" s="202"/>
      <c r="B56" s="28"/>
      <c r="C56" s="28"/>
      <c r="D56" s="203"/>
      <c r="E56" s="28"/>
      <c r="F56" s="29"/>
    </row>
    <row r="57" spans="1:6">
      <c r="A57" s="202"/>
      <c r="B57" s="28"/>
      <c r="C57" s="28"/>
      <c r="D57" s="203"/>
      <c r="E57" s="28"/>
      <c r="F57" s="29"/>
    </row>
  </sheetData>
  <mergeCells count="49">
    <mergeCell ref="E53:F53"/>
    <mergeCell ref="B41:F41"/>
    <mergeCell ref="B42:F42"/>
    <mergeCell ref="A54:A57"/>
    <mergeCell ref="D54:D57"/>
    <mergeCell ref="B43:F43"/>
    <mergeCell ref="A44:A50"/>
    <mergeCell ref="B44:F44"/>
    <mergeCell ref="B45:F45"/>
    <mergeCell ref="B46:F46"/>
    <mergeCell ref="B47:F47"/>
    <mergeCell ref="B48:F48"/>
    <mergeCell ref="B50:F50"/>
    <mergeCell ref="A51:F51"/>
    <mergeCell ref="B52:C52"/>
    <mergeCell ref="E52:F52"/>
    <mergeCell ref="A53:C53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E25:F25"/>
    <mergeCell ref="E29:F29"/>
    <mergeCell ref="E30:F30"/>
    <mergeCell ref="B49:F49"/>
    <mergeCell ref="A24:A30"/>
    <mergeCell ref="E24:F24"/>
    <mergeCell ref="A1:F1"/>
    <mergeCell ref="A3:B3"/>
    <mergeCell ref="A10:F10"/>
    <mergeCell ref="A11:A15"/>
    <mergeCell ref="D12:D13"/>
    <mergeCell ref="D14:D15"/>
    <mergeCell ref="E26:F26"/>
    <mergeCell ref="E27:F27"/>
    <mergeCell ref="E28:F28"/>
    <mergeCell ref="A31:F31"/>
    <mergeCell ref="A32:A36"/>
    <mergeCell ref="D32:D36"/>
    <mergeCell ref="A37:F37"/>
    <mergeCell ref="A38:A43"/>
    <mergeCell ref="B38:F38"/>
    <mergeCell ref="B39:F39"/>
    <mergeCell ref="B40:F40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G55"/>
  <sheetViews>
    <sheetView topLeftCell="A10" workbookViewId="0">
      <selection activeCell="B40" sqref="B40:F40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40" t="s">
        <v>1</v>
      </c>
      <c r="B2" s="30">
        <v>42584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40" t="s">
        <v>6</v>
      </c>
      <c r="B4" s="10">
        <v>486500</v>
      </c>
      <c r="C4" s="11" t="s">
        <v>7</v>
      </c>
      <c r="D4" s="12">
        <v>0</v>
      </c>
      <c r="E4" s="13" t="s">
        <v>8</v>
      </c>
      <c r="F4" s="12">
        <v>0.03</v>
      </c>
    </row>
    <row r="5" spans="1:7">
      <c r="A5" s="40" t="s">
        <v>9</v>
      </c>
      <c r="B5" s="14">
        <f>B6-B4</f>
        <v>1037100</v>
      </c>
      <c r="C5" s="13" t="s">
        <v>10</v>
      </c>
      <c r="D5" s="12">
        <v>0.08</v>
      </c>
      <c r="E5" s="13" t="s">
        <v>11</v>
      </c>
      <c r="F5" s="12">
        <v>0</v>
      </c>
      <c r="G5" s="15"/>
    </row>
    <row r="6" spans="1:7">
      <c r="A6" s="40" t="s">
        <v>12</v>
      </c>
      <c r="B6" s="14">
        <v>1523600</v>
      </c>
      <c r="C6" s="11" t="s">
        <v>13</v>
      </c>
      <c r="D6" s="12">
        <v>7.0000000000000007E-2</v>
      </c>
      <c r="E6" s="13" t="s">
        <v>14</v>
      </c>
      <c r="F6" s="12">
        <v>0.14000000000000001</v>
      </c>
      <c r="G6" s="16"/>
    </row>
    <row r="7" spans="1:7">
      <c r="A7" s="40" t="s">
        <v>15</v>
      </c>
      <c r="B7" s="14">
        <f>B6+'08.01'!B7</f>
        <v>3295350</v>
      </c>
      <c r="C7" s="13" t="s">
        <v>16</v>
      </c>
      <c r="D7" s="12">
        <v>0.21</v>
      </c>
      <c r="E7" s="13" t="s">
        <v>17</v>
      </c>
      <c r="F7" s="12">
        <v>0.33</v>
      </c>
      <c r="G7" s="17"/>
    </row>
    <row r="8" spans="1:7">
      <c r="A8" s="40" t="s">
        <v>18</v>
      </c>
      <c r="B8" s="49">
        <v>61541100</v>
      </c>
      <c r="C8" s="11" t="s">
        <v>19</v>
      </c>
      <c r="D8" s="12">
        <v>0.03</v>
      </c>
      <c r="E8" s="13"/>
      <c r="F8" s="12"/>
    </row>
    <row r="9" spans="1:7">
      <c r="A9" s="40" t="s">
        <v>20</v>
      </c>
      <c r="B9" s="18">
        <f>B7/B8</f>
        <v>5.3547141666301055E-2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40" t="s">
        <v>23</v>
      </c>
      <c r="C11" s="40" t="s">
        <v>24</v>
      </c>
      <c r="D11" s="40" t="s">
        <v>25</v>
      </c>
      <c r="E11" s="40"/>
      <c r="F11" s="40" t="s">
        <v>26</v>
      </c>
    </row>
    <row r="12" spans="1:7">
      <c r="A12" s="194"/>
      <c r="B12" s="20" t="s">
        <v>92</v>
      </c>
      <c r="C12" s="6" t="s">
        <v>118</v>
      </c>
      <c r="D12" s="215" t="s">
        <v>27</v>
      </c>
      <c r="E12" s="20" t="s">
        <v>122</v>
      </c>
      <c r="F12" s="6">
        <v>3</v>
      </c>
    </row>
    <row r="13" spans="1:7">
      <c r="A13" s="194"/>
      <c r="B13" s="20" t="s">
        <v>94</v>
      </c>
      <c r="C13" s="6" t="s">
        <v>119</v>
      </c>
      <c r="D13" s="215"/>
      <c r="E13" s="20" t="s">
        <v>123</v>
      </c>
      <c r="F13" s="6">
        <v>2</v>
      </c>
    </row>
    <row r="14" spans="1:7">
      <c r="A14" s="194"/>
      <c r="B14" s="20" t="s">
        <v>96</v>
      </c>
      <c r="C14" s="6" t="s">
        <v>120</v>
      </c>
      <c r="D14" s="215" t="s">
        <v>28</v>
      </c>
      <c r="E14" s="20" t="s">
        <v>124</v>
      </c>
      <c r="F14" s="6">
        <v>0</v>
      </c>
    </row>
    <row r="15" spans="1:7">
      <c r="A15" s="194"/>
      <c r="B15" s="20" t="s">
        <v>98</v>
      </c>
      <c r="C15" s="6" t="s">
        <v>121</v>
      </c>
      <c r="D15" s="215"/>
      <c r="E15" s="20" t="s">
        <v>125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40" t="s">
        <v>30</v>
      </c>
      <c r="C17" s="40" t="s">
        <v>31</v>
      </c>
      <c r="D17" s="40" t="s">
        <v>32</v>
      </c>
      <c r="E17" s="197" t="s">
        <v>33</v>
      </c>
      <c r="F17" s="198"/>
    </row>
    <row r="18" spans="1:6">
      <c r="A18" s="194" t="s">
        <v>34</v>
      </c>
      <c r="B18" s="22">
        <v>0.4375</v>
      </c>
      <c r="C18" s="22" t="s">
        <v>106</v>
      </c>
      <c r="D18" s="23">
        <v>10</v>
      </c>
      <c r="E18" s="200"/>
      <c r="F18" s="201"/>
    </row>
    <row r="19" spans="1:6">
      <c r="A19" s="194"/>
      <c r="B19" s="22"/>
      <c r="C19" s="22" t="s">
        <v>113</v>
      </c>
      <c r="D19" s="23">
        <v>3</v>
      </c>
      <c r="E19" s="195"/>
      <c r="F19" s="196"/>
    </row>
    <row r="20" spans="1:6">
      <c r="A20" s="194"/>
      <c r="B20" s="22"/>
      <c r="C20" s="22" t="s">
        <v>112</v>
      </c>
      <c r="D20" s="23">
        <v>2</v>
      </c>
      <c r="E20" s="46"/>
      <c r="F20" s="47"/>
    </row>
    <row r="21" spans="1:6">
      <c r="A21" s="194"/>
      <c r="B21" s="22"/>
      <c r="C21" s="22"/>
      <c r="D21" s="23"/>
      <c r="E21" s="46"/>
      <c r="F21" s="47"/>
    </row>
    <row r="22" spans="1:6">
      <c r="A22" s="194"/>
      <c r="B22" s="22"/>
      <c r="C22" s="45"/>
      <c r="E22" s="46"/>
      <c r="F22" s="47"/>
    </row>
    <row r="23" spans="1:6">
      <c r="A23" s="199"/>
      <c r="B23" s="22"/>
      <c r="C23" s="6"/>
      <c r="D23" s="23"/>
      <c r="E23" s="46"/>
      <c r="F23" s="47"/>
    </row>
    <row r="24" spans="1:6">
      <c r="A24" s="194" t="s">
        <v>35</v>
      </c>
      <c r="B24" s="22">
        <v>0.27083333333333331</v>
      </c>
      <c r="C24" s="22" t="s">
        <v>105</v>
      </c>
      <c r="D24" s="23">
        <v>3</v>
      </c>
      <c r="E24" s="195"/>
      <c r="F24" s="196"/>
    </row>
    <row r="25" spans="1:6">
      <c r="A25" s="194"/>
      <c r="B25" s="22"/>
      <c r="C25" s="22" t="s">
        <v>113</v>
      </c>
      <c r="D25" s="23">
        <v>3</v>
      </c>
      <c r="E25" s="46"/>
      <c r="F25" s="47"/>
    </row>
    <row r="26" spans="1:6">
      <c r="A26" s="194"/>
      <c r="B26" s="22"/>
      <c r="C26" s="22" t="s">
        <v>112</v>
      </c>
      <c r="D26" s="23">
        <v>4</v>
      </c>
      <c r="E26" s="46"/>
      <c r="F26" s="47"/>
    </row>
    <row r="27" spans="1:6">
      <c r="A27" s="194"/>
      <c r="B27" s="22"/>
      <c r="C27" s="22" t="s">
        <v>126</v>
      </c>
      <c r="D27" s="23">
        <v>2</v>
      </c>
      <c r="E27" s="46"/>
      <c r="F27" s="47"/>
    </row>
    <row r="28" spans="1:6">
      <c r="A28" s="194"/>
      <c r="B28" s="22"/>
      <c r="C28" s="22" t="s">
        <v>126</v>
      </c>
      <c r="D28" s="23">
        <v>2</v>
      </c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104</v>
      </c>
      <c r="D31" s="187" t="s">
        <v>39</v>
      </c>
      <c r="E31" s="40" t="s">
        <v>38</v>
      </c>
      <c r="F31" s="21" t="s">
        <v>107</v>
      </c>
    </row>
    <row r="32" spans="1:6">
      <c r="A32" s="188"/>
      <c r="B32" s="24" t="s">
        <v>40</v>
      </c>
      <c r="C32" s="43" t="s">
        <v>102</v>
      </c>
      <c r="D32" s="191"/>
      <c r="E32" s="40" t="s">
        <v>56</v>
      </c>
      <c r="F32" s="21" t="s">
        <v>110</v>
      </c>
    </row>
    <row r="33" spans="1:6">
      <c r="A33" s="188"/>
      <c r="B33" s="24" t="s">
        <v>41</v>
      </c>
      <c r="C33" s="43" t="s">
        <v>103</v>
      </c>
      <c r="D33" s="191"/>
      <c r="E33" s="40" t="s">
        <v>42</v>
      </c>
      <c r="F33" s="21" t="s">
        <v>108</v>
      </c>
    </row>
    <row r="34" spans="1:6">
      <c r="A34" s="189"/>
      <c r="B34" s="42" t="s">
        <v>57</v>
      </c>
      <c r="C34" s="43" t="s">
        <v>53</v>
      </c>
      <c r="D34" s="192"/>
      <c r="E34" s="40" t="s">
        <v>43</v>
      </c>
      <c r="F34" s="21" t="s">
        <v>109</v>
      </c>
    </row>
    <row r="35" spans="1:6">
      <c r="A35" s="190"/>
      <c r="B35" s="41" t="s">
        <v>58</v>
      </c>
      <c r="C35" s="43"/>
      <c r="D35" s="193"/>
      <c r="E35" s="40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115</v>
      </c>
      <c r="C37" s="180"/>
      <c r="D37" s="180"/>
      <c r="E37" s="180"/>
      <c r="F37" s="181"/>
    </row>
    <row r="38" spans="1:6">
      <c r="A38" s="188"/>
      <c r="B38" s="179" t="s">
        <v>116</v>
      </c>
      <c r="C38" s="180"/>
      <c r="D38" s="180"/>
      <c r="E38" s="180"/>
      <c r="F38" s="181"/>
    </row>
    <row r="39" spans="1:6">
      <c r="A39" s="188"/>
      <c r="B39" s="179" t="s">
        <v>117</v>
      </c>
      <c r="C39" s="182"/>
      <c r="D39" s="182"/>
      <c r="E39" s="182"/>
      <c r="F39" s="183"/>
    </row>
    <row r="40" spans="1:6">
      <c r="A40" s="188"/>
      <c r="B40" s="179" t="s">
        <v>75</v>
      </c>
      <c r="C40" s="180"/>
      <c r="D40" s="180"/>
      <c r="E40" s="180"/>
      <c r="F40" s="181"/>
    </row>
    <row r="41" spans="1:6">
      <c r="A41" s="188"/>
      <c r="B41" s="186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86" t="s">
        <v>111</v>
      </c>
      <c r="C43" s="180"/>
      <c r="D43" s="180"/>
      <c r="E43" s="180"/>
      <c r="F43" s="181"/>
    </row>
    <row r="44" spans="1:6">
      <c r="A44" s="188"/>
      <c r="B44" s="179" t="s">
        <v>114</v>
      </c>
      <c r="C44" s="180"/>
      <c r="D44" s="180"/>
      <c r="E44" s="180"/>
      <c r="F44" s="181"/>
    </row>
    <row r="45" spans="1:6">
      <c r="A45" s="188"/>
      <c r="B45" s="186" t="s">
        <v>127</v>
      </c>
      <c r="C45" s="184"/>
      <c r="D45" s="184"/>
      <c r="E45" s="184"/>
      <c r="F45" s="185"/>
    </row>
    <row r="46" spans="1:6">
      <c r="A46" s="188"/>
      <c r="B46" s="179" t="s">
        <v>128</v>
      </c>
      <c r="C46" s="184"/>
      <c r="D46" s="184"/>
      <c r="E46" s="184"/>
      <c r="F46" s="185"/>
    </row>
    <row r="47" spans="1:6">
      <c r="A47" s="188"/>
      <c r="B47" s="179"/>
      <c r="C47" s="182"/>
      <c r="D47" s="182"/>
      <c r="E47" s="182"/>
      <c r="F47" s="183"/>
    </row>
    <row r="48" spans="1:6">
      <c r="A48" s="211"/>
      <c r="B48" s="37"/>
      <c r="C48" s="38"/>
      <c r="D48" s="38"/>
      <c r="E48" s="38"/>
      <c r="F48" s="39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36" t="s">
        <v>37</v>
      </c>
      <c r="B50" s="204"/>
      <c r="C50" s="205"/>
      <c r="D50" s="36" t="s">
        <v>39</v>
      </c>
      <c r="E50" s="204"/>
      <c r="F50" s="205"/>
    </row>
    <row r="51" spans="1:6" ht="18.75">
      <c r="A51" s="206" t="s">
        <v>45</v>
      </c>
      <c r="B51" s="207"/>
      <c r="C51" s="208"/>
      <c r="D51" s="35" t="s">
        <v>46</v>
      </c>
      <c r="E51" s="209">
        <v>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/>
      <c r="F53" s="28"/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</mergeCells>
  <phoneticPr fontId="2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G58"/>
  <sheetViews>
    <sheetView topLeftCell="A34"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29" t="s">
        <v>1</v>
      </c>
      <c r="B2" s="30">
        <v>42602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29" t="s">
        <v>6</v>
      </c>
      <c r="B4" s="10">
        <v>828000</v>
      </c>
      <c r="C4" s="11" t="s">
        <v>7</v>
      </c>
      <c r="D4" s="12">
        <v>0.02</v>
      </c>
      <c r="E4" s="13" t="s">
        <v>8</v>
      </c>
      <c r="F4" s="12">
        <v>0.06</v>
      </c>
    </row>
    <row r="5" spans="1:7">
      <c r="A5" s="129" t="s">
        <v>9</v>
      </c>
      <c r="B5" s="14">
        <f>B6-B4</f>
        <v>610200</v>
      </c>
      <c r="C5" s="13" t="s">
        <v>10</v>
      </c>
      <c r="D5" s="12">
        <v>0.06</v>
      </c>
      <c r="E5" s="13" t="s">
        <v>11</v>
      </c>
      <c r="F5" s="12">
        <v>0.4</v>
      </c>
      <c r="G5" s="15"/>
    </row>
    <row r="6" spans="1:7">
      <c r="A6" s="129" t="s">
        <v>12</v>
      </c>
      <c r="B6" s="14">
        <v>1438200</v>
      </c>
      <c r="C6" s="11" t="s">
        <v>13</v>
      </c>
      <c r="D6" s="12">
        <v>0.1</v>
      </c>
      <c r="E6" s="13" t="s">
        <v>14</v>
      </c>
      <c r="F6" s="12">
        <v>0</v>
      </c>
      <c r="G6" s="16"/>
    </row>
    <row r="7" spans="1:7">
      <c r="A7" s="129" t="s">
        <v>15</v>
      </c>
      <c r="B7" s="14">
        <f>B6+'8.19'!B7</f>
        <v>21587100</v>
      </c>
      <c r="C7" s="13" t="s">
        <v>16</v>
      </c>
      <c r="D7" s="12">
        <v>0.17</v>
      </c>
      <c r="E7" s="13" t="s">
        <v>17</v>
      </c>
      <c r="F7" s="12">
        <v>0.16</v>
      </c>
      <c r="G7" s="17"/>
    </row>
    <row r="8" spans="1:7">
      <c r="A8" s="129" t="s">
        <v>18</v>
      </c>
      <c r="B8" s="81">
        <v>61541100</v>
      </c>
      <c r="C8" s="11" t="s">
        <v>19</v>
      </c>
      <c r="D8" s="12">
        <v>0.03</v>
      </c>
      <c r="E8" s="13"/>
      <c r="F8" s="12"/>
    </row>
    <row r="9" spans="1:7">
      <c r="A9" s="129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29" t="s">
        <v>23</v>
      </c>
      <c r="C11" s="129" t="s">
        <v>437</v>
      </c>
      <c r="D11" s="129" t="s">
        <v>25</v>
      </c>
      <c r="E11" s="129"/>
      <c r="F11" s="129" t="s">
        <v>26</v>
      </c>
    </row>
    <row r="12" spans="1:7">
      <c r="A12" s="194"/>
      <c r="B12" s="20" t="s">
        <v>407</v>
      </c>
      <c r="C12" s="6" t="s">
        <v>424</v>
      </c>
      <c r="D12" s="215" t="s">
        <v>27</v>
      </c>
      <c r="E12" s="20" t="s">
        <v>174</v>
      </c>
      <c r="F12" s="6">
        <v>22</v>
      </c>
    </row>
    <row r="13" spans="1:7">
      <c r="A13" s="194"/>
      <c r="B13" s="20" t="s">
        <v>124</v>
      </c>
      <c r="C13" s="6" t="s">
        <v>550</v>
      </c>
      <c r="D13" s="215"/>
      <c r="E13" s="20" t="s">
        <v>594</v>
      </c>
      <c r="F13" s="6">
        <v>5</v>
      </c>
    </row>
    <row r="14" spans="1:7">
      <c r="A14" s="194"/>
      <c r="B14" s="20" t="s">
        <v>406</v>
      </c>
      <c r="C14" s="6" t="s">
        <v>551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29" t="s">
        <v>30</v>
      </c>
      <c r="C17" s="129" t="s">
        <v>31</v>
      </c>
      <c r="D17" s="129" t="s">
        <v>32</v>
      </c>
      <c r="E17" s="197" t="s">
        <v>33</v>
      </c>
      <c r="F17" s="198"/>
    </row>
    <row r="18" spans="1:6">
      <c r="A18" s="194" t="s">
        <v>34</v>
      </c>
      <c r="B18" s="22">
        <v>0.52083333333333337</v>
      </c>
      <c r="C18" s="22" t="s">
        <v>572</v>
      </c>
      <c r="D18" s="23">
        <v>21</v>
      </c>
      <c r="E18" s="200" t="s">
        <v>174</v>
      </c>
      <c r="F18" s="201"/>
    </row>
    <row r="19" spans="1:6">
      <c r="A19" s="194"/>
      <c r="B19" s="22"/>
      <c r="C19" s="22" t="s">
        <v>112</v>
      </c>
      <c r="D19" s="23">
        <v>2</v>
      </c>
      <c r="E19" s="200" t="s">
        <v>576</v>
      </c>
      <c r="F19" s="201"/>
    </row>
    <row r="20" spans="1:6">
      <c r="A20" s="194"/>
      <c r="B20" s="22"/>
      <c r="C20" s="22" t="s">
        <v>112</v>
      </c>
      <c r="D20" s="23">
        <v>2</v>
      </c>
      <c r="E20" s="200" t="s">
        <v>577</v>
      </c>
      <c r="F20" s="201"/>
    </row>
    <row r="21" spans="1:6">
      <c r="A21" s="194"/>
      <c r="B21" s="22"/>
      <c r="C21" s="22" t="s">
        <v>112</v>
      </c>
      <c r="D21" s="23">
        <v>2</v>
      </c>
      <c r="E21" s="200" t="s">
        <v>578</v>
      </c>
      <c r="F21" s="201"/>
    </row>
    <row r="22" spans="1:6">
      <c r="A22" s="194"/>
      <c r="B22" s="22"/>
      <c r="C22" s="22" t="s">
        <v>112</v>
      </c>
      <c r="D22" s="23">
        <v>2</v>
      </c>
      <c r="E22" s="200" t="s">
        <v>579</v>
      </c>
      <c r="F22" s="201"/>
    </row>
    <row r="23" spans="1:6">
      <c r="A23" s="194"/>
      <c r="B23" s="22"/>
      <c r="C23" s="22" t="s">
        <v>587</v>
      </c>
      <c r="D23" s="23">
        <v>5</v>
      </c>
      <c r="E23" s="200" t="s">
        <v>589</v>
      </c>
      <c r="F23" s="201"/>
    </row>
    <row r="24" spans="1:6">
      <c r="A24" s="199"/>
      <c r="B24" s="22"/>
      <c r="C24" s="22" t="s">
        <v>112</v>
      </c>
      <c r="D24" s="23">
        <v>2</v>
      </c>
      <c r="E24" s="200" t="s">
        <v>583</v>
      </c>
      <c r="F24" s="201"/>
    </row>
    <row r="25" spans="1:6">
      <c r="A25" s="194" t="s">
        <v>35</v>
      </c>
      <c r="B25" s="22">
        <v>0.29166666666666669</v>
      </c>
      <c r="C25" s="22" t="s">
        <v>573</v>
      </c>
      <c r="D25" s="23">
        <v>8</v>
      </c>
      <c r="E25" s="200"/>
      <c r="F25" s="201"/>
    </row>
    <row r="26" spans="1:6">
      <c r="A26" s="194"/>
      <c r="B26" s="22">
        <v>0.33333333333333331</v>
      </c>
      <c r="C26" s="22" t="s">
        <v>585</v>
      </c>
      <c r="D26" s="23">
        <v>3</v>
      </c>
      <c r="E26" s="200"/>
      <c r="F26" s="201"/>
    </row>
    <row r="27" spans="1:6">
      <c r="A27" s="194"/>
      <c r="B27" s="22">
        <v>0.33333333333333331</v>
      </c>
      <c r="C27" s="22" t="s">
        <v>586</v>
      </c>
      <c r="D27" s="23">
        <v>2</v>
      </c>
      <c r="E27" s="200"/>
      <c r="F27" s="201"/>
    </row>
    <row r="28" spans="1:6">
      <c r="A28" s="194"/>
      <c r="B28" s="22"/>
      <c r="C28" s="22" t="s">
        <v>587</v>
      </c>
      <c r="D28" s="23">
        <v>2</v>
      </c>
      <c r="E28" s="200" t="s">
        <v>588</v>
      </c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130</v>
      </c>
      <c r="D33" s="187" t="s">
        <v>39</v>
      </c>
      <c r="E33" s="129" t="s">
        <v>38</v>
      </c>
      <c r="F33" s="44"/>
    </row>
    <row r="34" spans="1:6">
      <c r="A34" s="188"/>
      <c r="B34" s="24" t="s">
        <v>40</v>
      </c>
      <c r="C34" s="43" t="s">
        <v>52</v>
      </c>
      <c r="D34" s="191"/>
      <c r="E34" s="129" t="s">
        <v>56</v>
      </c>
      <c r="F34" s="44" t="s">
        <v>110</v>
      </c>
    </row>
    <row r="35" spans="1:6">
      <c r="A35" s="188"/>
      <c r="B35" s="24" t="s">
        <v>41</v>
      </c>
      <c r="C35" s="43" t="s">
        <v>103</v>
      </c>
      <c r="D35" s="191"/>
      <c r="E35" s="129" t="s">
        <v>42</v>
      </c>
      <c r="F35" s="44" t="s">
        <v>590</v>
      </c>
    </row>
    <row r="36" spans="1:6">
      <c r="A36" s="189"/>
      <c r="B36" s="42" t="s">
        <v>57</v>
      </c>
      <c r="C36" s="43" t="s">
        <v>569</v>
      </c>
      <c r="D36" s="192"/>
      <c r="E36" s="129" t="s">
        <v>43</v>
      </c>
      <c r="F36" s="44" t="s">
        <v>399</v>
      </c>
    </row>
    <row r="37" spans="1:6">
      <c r="A37" s="190"/>
      <c r="B37" s="41" t="s">
        <v>58</v>
      </c>
      <c r="C37" s="43" t="s">
        <v>570</v>
      </c>
      <c r="D37" s="193"/>
      <c r="E37" s="129" t="s">
        <v>55</v>
      </c>
      <c r="F37" s="44" t="s">
        <v>83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574</v>
      </c>
      <c r="C39" s="219"/>
      <c r="D39" s="219"/>
      <c r="E39" s="219"/>
      <c r="F39" s="220"/>
    </row>
    <row r="40" spans="1:6">
      <c r="A40" s="188"/>
      <c r="B40" s="216" t="s">
        <v>571</v>
      </c>
      <c r="C40" s="219"/>
      <c r="D40" s="219"/>
      <c r="E40" s="219"/>
      <c r="F40" s="220"/>
    </row>
    <row r="41" spans="1:6">
      <c r="A41" s="188"/>
      <c r="B41" s="216" t="s">
        <v>575</v>
      </c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580</v>
      </c>
      <c r="C45" s="219"/>
      <c r="D45" s="219"/>
      <c r="E45" s="219"/>
      <c r="F45" s="220"/>
    </row>
    <row r="46" spans="1:6">
      <c r="A46" s="188"/>
      <c r="B46" s="216" t="s">
        <v>584</v>
      </c>
      <c r="C46" s="219"/>
      <c r="D46" s="219"/>
      <c r="E46" s="219"/>
      <c r="F46" s="220"/>
    </row>
    <row r="47" spans="1:6">
      <c r="A47" s="188"/>
      <c r="B47" s="216" t="s">
        <v>581</v>
      </c>
      <c r="C47" s="221"/>
      <c r="D47" s="221"/>
      <c r="E47" s="221"/>
      <c r="F47" s="222"/>
    </row>
    <row r="48" spans="1:6">
      <c r="A48" s="188"/>
      <c r="B48" s="223" t="s">
        <v>591</v>
      </c>
      <c r="C48" s="221"/>
      <c r="D48" s="221"/>
      <c r="E48" s="221"/>
      <c r="F48" s="222"/>
    </row>
    <row r="49" spans="1:6">
      <c r="A49" s="188"/>
      <c r="B49" s="223" t="s">
        <v>592</v>
      </c>
      <c r="C49" s="219"/>
      <c r="D49" s="219"/>
      <c r="E49" s="219"/>
      <c r="F49" s="220"/>
    </row>
    <row r="50" spans="1:6">
      <c r="A50" s="188"/>
      <c r="B50" s="216" t="s">
        <v>593</v>
      </c>
      <c r="C50" s="219"/>
      <c r="D50" s="219"/>
      <c r="E50" s="219"/>
      <c r="F50" s="220"/>
    </row>
    <row r="51" spans="1:6">
      <c r="A51" s="211"/>
      <c r="B51" s="216"/>
      <c r="C51" s="219"/>
      <c r="D51" s="219"/>
      <c r="E51" s="219"/>
      <c r="F51" s="220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28" t="s">
        <v>37</v>
      </c>
      <c r="B53" s="204"/>
      <c r="C53" s="205"/>
      <c r="D53" s="128" t="s">
        <v>39</v>
      </c>
      <c r="E53" s="204"/>
      <c r="F53" s="205"/>
    </row>
    <row r="54" spans="1:6" ht="18.75">
      <c r="A54" s="206" t="s">
        <v>45</v>
      </c>
      <c r="B54" s="207"/>
      <c r="C54" s="208"/>
      <c r="D54" s="127" t="s">
        <v>46</v>
      </c>
      <c r="E54" s="209">
        <f>E56+E57+B56+B57+B58</f>
        <v>2500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>
        <v>2500</v>
      </c>
      <c r="C56" s="28" t="s">
        <v>582</v>
      </c>
      <c r="D56" s="203"/>
      <c r="E56" s="28"/>
      <c r="F56" s="28"/>
    </row>
    <row r="57" spans="1:6">
      <c r="A57" s="202"/>
      <c r="B57" s="28"/>
      <c r="C57" s="28"/>
      <c r="D57" s="203"/>
      <c r="E57" s="28"/>
      <c r="F57" s="29"/>
    </row>
    <row r="58" spans="1:6">
      <c r="A58" s="202"/>
      <c r="B58" s="28"/>
      <c r="C58" s="28"/>
      <c r="D58" s="203"/>
      <c r="E58" s="28"/>
      <c r="F58" s="29"/>
    </row>
  </sheetData>
  <mergeCells count="50">
    <mergeCell ref="A55:A58"/>
    <mergeCell ref="D55:D58"/>
    <mergeCell ref="B44:F44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25:A31"/>
    <mergeCell ref="E25:F25"/>
    <mergeCell ref="E26:F26"/>
    <mergeCell ref="E27:F27"/>
    <mergeCell ref="E28:F28"/>
    <mergeCell ref="E29:F29"/>
    <mergeCell ref="E30:F30"/>
    <mergeCell ref="E31:F31"/>
    <mergeCell ref="A16:F16"/>
    <mergeCell ref="E17:F17"/>
    <mergeCell ref="A18:A24"/>
    <mergeCell ref="E18:F18"/>
    <mergeCell ref="E19:F19"/>
    <mergeCell ref="E20:F20"/>
    <mergeCell ref="E21:F21"/>
    <mergeCell ref="E22:F22"/>
    <mergeCell ref="E24:F24"/>
    <mergeCell ref="E23:F23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G58"/>
  <sheetViews>
    <sheetView topLeftCell="A19" workbookViewId="0">
      <selection activeCell="B7" sqref="B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32" t="s">
        <v>1</v>
      </c>
      <c r="B2" s="30">
        <v>42603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32" t="s">
        <v>6</v>
      </c>
      <c r="B4" s="10">
        <v>191900</v>
      </c>
      <c r="C4" s="11" t="s">
        <v>7</v>
      </c>
      <c r="D4" s="12">
        <v>0.05</v>
      </c>
      <c r="E4" s="13" t="s">
        <v>8</v>
      </c>
      <c r="F4" s="12">
        <v>0.1</v>
      </c>
    </row>
    <row r="5" spans="1:7">
      <c r="A5" s="132" t="s">
        <v>9</v>
      </c>
      <c r="B5" s="14">
        <v>799200</v>
      </c>
      <c r="C5" s="13" t="s">
        <v>10</v>
      </c>
      <c r="D5" s="12">
        <v>0.18</v>
      </c>
      <c r="E5" s="13" t="s">
        <v>11</v>
      </c>
      <c r="F5" s="12">
        <v>0</v>
      </c>
      <c r="G5" s="15"/>
    </row>
    <row r="6" spans="1:7">
      <c r="A6" s="132" t="s">
        <v>12</v>
      </c>
      <c r="B6" s="14">
        <v>991100</v>
      </c>
      <c r="C6" s="11" t="s">
        <v>13</v>
      </c>
      <c r="D6" s="12">
        <v>0.09</v>
      </c>
      <c r="E6" s="13" t="s">
        <v>14</v>
      </c>
      <c r="F6" s="12">
        <v>0</v>
      </c>
      <c r="G6" s="16"/>
    </row>
    <row r="7" spans="1:7">
      <c r="A7" s="132" t="s">
        <v>15</v>
      </c>
      <c r="B7" s="14">
        <f>B6+'8.20'!B7</f>
        <v>22578200</v>
      </c>
      <c r="C7" s="13" t="s">
        <v>16</v>
      </c>
      <c r="D7" s="12">
        <v>0.23</v>
      </c>
      <c r="E7" s="13" t="s">
        <v>17</v>
      </c>
      <c r="F7" s="12">
        <v>0.33</v>
      </c>
      <c r="G7" s="17"/>
    </row>
    <row r="8" spans="1:7">
      <c r="A8" s="132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32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32" t="s">
        <v>23</v>
      </c>
      <c r="C11" s="132" t="s">
        <v>437</v>
      </c>
      <c r="D11" s="132" t="s">
        <v>25</v>
      </c>
      <c r="E11" s="132"/>
      <c r="F11" s="132" t="s">
        <v>26</v>
      </c>
    </row>
    <row r="12" spans="1:7">
      <c r="A12" s="194"/>
      <c r="B12" s="20" t="s">
        <v>407</v>
      </c>
      <c r="C12" s="6" t="s">
        <v>501</v>
      </c>
      <c r="D12" s="215" t="s">
        <v>27</v>
      </c>
      <c r="E12" s="20" t="s">
        <v>622</v>
      </c>
      <c r="F12" s="6">
        <v>6</v>
      </c>
    </row>
    <row r="13" spans="1:7">
      <c r="A13" s="194"/>
      <c r="B13" s="20" t="s">
        <v>124</v>
      </c>
      <c r="C13" s="6" t="s">
        <v>550</v>
      </c>
      <c r="D13" s="215"/>
      <c r="E13" s="20" t="s">
        <v>623</v>
      </c>
      <c r="F13" s="6">
        <v>3</v>
      </c>
    </row>
    <row r="14" spans="1:7">
      <c r="A14" s="194"/>
      <c r="B14" s="20" t="s">
        <v>406</v>
      </c>
      <c r="C14" s="6" t="s">
        <v>621</v>
      </c>
      <c r="D14" s="215" t="s">
        <v>28</v>
      </c>
      <c r="E14" s="20" t="s">
        <v>624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625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32" t="s">
        <v>30</v>
      </c>
      <c r="C17" s="132" t="s">
        <v>31</v>
      </c>
      <c r="D17" s="132" t="s">
        <v>32</v>
      </c>
      <c r="E17" s="197" t="s">
        <v>33</v>
      </c>
      <c r="F17" s="198"/>
    </row>
    <row r="18" spans="1:6">
      <c r="A18" s="194" t="s">
        <v>34</v>
      </c>
      <c r="B18" s="22">
        <v>4.1666666666666664E-2</v>
      </c>
      <c r="C18" s="22" t="s">
        <v>603</v>
      </c>
      <c r="D18" s="23">
        <v>4</v>
      </c>
      <c r="E18" s="200"/>
      <c r="F18" s="201"/>
    </row>
    <row r="19" spans="1:6">
      <c r="A19" s="194"/>
      <c r="B19" s="22"/>
      <c r="C19" s="22" t="s">
        <v>615</v>
      </c>
      <c r="D19" s="23">
        <v>2</v>
      </c>
      <c r="E19" s="200"/>
      <c r="F19" s="201"/>
    </row>
    <row r="20" spans="1:6">
      <c r="A20" s="194"/>
      <c r="B20" s="22"/>
      <c r="C20" s="22" t="s">
        <v>616</v>
      </c>
      <c r="D20" s="23">
        <v>2</v>
      </c>
      <c r="E20" s="200"/>
      <c r="F20" s="201"/>
    </row>
    <row r="21" spans="1:6">
      <c r="A21" s="194"/>
      <c r="B21" s="22"/>
      <c r="C21" s="22" t="s">
        <v>617</v>
      </c>
      <c r="D21" s="23">
        <v>2</v>
      </c>
      <c r="E21" s="200"/>
      <c r="F21" s="201"/>
    </row>
    <row r="22" spans="1:6">
      <c r="A22" s="194"/>
      <c r="B22" s="22"/>
      <c r="C22" s="22" t="s">
        <v>614</v>
      </c>
      <c r="D22" s="23">
        <v>3</v>
      </c>
      <c r="E22" s="200"/>
      <c r="F22" s="201"/>
    </row>
    <row r="23" spans="1:6">
      <c r="A23" s="194"/>
      <c r="B23" s="22"/>
      <c r="C23" s="22" t="s">
        <v>614</v>
      </c>
      <c r="D23" s="23">
        <v>2</v>
      </c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>
        <v>0.27083333333333331</v>
      </c>
      <c r="C25" s="22" t="s">
        <v>604</v>
      </c>
      <c r="D25" s="23">
        <v>6</v>
      </c>
      <c r="E25" s="200"/>
      <c r="F25" s="201"/>
    </row>
    <row r="26" spans="1:6">
      <c r="A26" s="194"/>
      <c r="B26" s="22"/>
      <c r="C26" s="22" t="s">
        <v>618</v>
      </c>
      <c r="D26" s="23">
        <v>2</v>
      </c>
      <c r="E26" s="200"/>
      <c r="F26" s="201"/>
    </row>
    <row r="27" spans="1:6">
      <c r="A27" s="194"/>
      <c r="B27" s="22"/>
      <c r="C27" s="22" t="s">
        <v>614</v>
      </c>
      <c r="D27" s="23">
        <v>1</v>
      </c>
      <c r="E27" s="200"/>
      <c r="F27" s="201"/>
    </row>
    <row r="28" spans="1:6">
      <c r="A28" s="194"/>
      <c r="B28" s="22"/>
      <c r="C28" s="22" t="s">
        <v>614</v>
      </c>
      <c r="D28" s="23">
        <v>2</v>
      </c>
      <c r="E28" s="200"/>
      <c r="F28" s="201"/>
    </row>
    <row r="29" spans="1:6">
      <c r="A29" s="194"/>
      <c r="B29" s="22"/>
      <c r="C29" s="22" t="s">
        <v>614</v>
      </c>
      <c r="D29" s="23">
        <v>4</v>
      </c>
      <c r="E29" s="200"/>
      <c r="F29" s="201"/>
    </row>
    <row r="30" spans="1:6">
      <c r="A30" s="194"/>
      <c r="B30" s="22"/>
      <c r="C30" s="22" t="s">
        <v>614</v>
      </c>
      <c r="D30" s="23">
        <v>2</v>
      </c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599</v>
      </c>
      <c r="D33" s="187" t="s">
        <v>39</v>
      </c>
      <c r="E33" s="132" t="s">
        <v>38</v>
      </c>
      <c r="F33" s="44" t="s">
        <v>83</v>
      </c>
    </row>
    <row r="34" spans="1:6">
      <c r="A34" s="188"/>
      <c r="B34" s="24" t="s">
        <v>40</v>
      </c>
      <c r="C34" s="43" t="s">
        <v>627</v>
      </c>
      <c r="D34" s="191"/>
      <c r="E34" s="132" t="s">
        <v>56</v>
      </c>
      <c r="F34" s="44" t="s">
        <v>110</v>
      </c>
    </row>
    <row r="35" spans="1:6">
      <c r="A35" s="188"/>
      <c r="B35" s="24" t="s">
        <v>41</v>
      </c>
      <c r="C35" s="43" t="s">
        <v>600</v>
      </c>
      <c r="D35" s="191"/>
      <c r="E35" s="132" t="s">
        <v>42</v>
      </c>
      <c r="F35" s="44" t="s">
        <v>596</v>
      </c>
    </row>
    <row r="36" spans="1:6">
      <c r="A36" s="189"/>
      <c r="B36" s="42" t="s">
        <v>57</v>
      </c>
      <c r="C36" s="43" t="s">
        <v>601</v>
      </c>
      <c r="D36" s="192"/>
      <c r="E36" s="132" t="s">
        <v>43</v>
      </c>
      <c r="F36" s="44" t="s">
        <v>81</v>
      </c>
    </row>
    <row r="37" spans="1:6">
      <c r="A37" s="190"/>
      <c r="B37" s="41" t="s">
        <v>58</v>
      </c>
      <c r="C37" s="43" t="s">
        <v>602</v>
      </c>
      <c r="D37" s="193"/>
      <c r="E37" s="132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611</v>
      </c>
      <c r="C39" s="219"/>
      <c r="D39" s="219"/>
      <c r="E39" s="219"/>
      <c r="F39" s="220"/>
    </row>
    <row r="40" spans="1:6">
      <c r="A40" s="188"/>
      <c r="B40" s="216" t="s">
        <v>612</v>
      </c>
      <c r="C40" s="219"/>
      <c r="D40" s="219"/>
      <c r="E40" s="219"/>
      <c r="F40" s="220"/>
    </row>
    <row r="41" spans="1:6">
      <c r="A41" s="188"/>
      <c r="B41" s="216" t="s">
        <v>610</v>
      </c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613</v>
      </c>
      <c r="C45" s="219"/>
      <c r="D45" s="219"/>
      <c r="E45" s="219"/>
      <c r="F45" s="220"/>
    </row>
    <row r="46" spans="1:6">
      <c r="A46" s="188"/>
      <c r="B46" s="216" t="s">
        <v>598</v>
      </c>
      <c r="C46" s="219"/>
      <c r="D46" s="219"/>
      <c r="E46" s="219"/>
      <c r="F46" s="220"/>
    </row>
    <row r="47" spans="1:6">
      <c r="A47" s="188"/>
      <c r="B47" s="223" t="s">
        <v>619</v>
      </c>
      <c r="C47" s="221"/>
      <c r="D47" s="221"/>
      <c r="E47" s="221"/>
      <c r="F47" s="222"/>
    </row>
    <row r="48" spans="1:6">
      <c r="A48" s="188"/>
      <c r="B48" s="216" t="s">
        <v>620</v>
      </c>
      <c r="C48" s="221"/>
      <c r="D48" s="221"/>
      <c r="E48" s="221"/>
      <c r="F48" s="222"/>
    </row>
    <row r="49" spans="1:6">
      <c r="A49" s="188"/>
      <c r="B49" s="223"/>
      <c r="C49" s="219"/>
      <c r="D49" s="219"/>
      <c r="E49" s="219"/>
      <c r="F49" s="220"/>
    </row>
    <row r="50" spans="1:6">
      <c r="A50" s="188"/>
      <c r="B50" s="216"/>
      <c r="C50" s="219"/>
      <c r="D50" s="219"/>
      <c r="E50" s="219"/>
      <c r="F50" s="220"/>
    </row>
    <row r="51" spans="1:6">
      <c r="A51" s="211"/>
      <c r="B51" s="216"/>
      <c r="C51" s="219"/>
      <c r="D51" s="219"/>
      <c r="E51" s="219"/>
      <c r="F51" s="220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31" t="s">
        <v>37</v>
      </c>
      <c r="B53" s="204"/>
      <c r="C53" s="205"/>
      <c r="D53" s="131" t="s">
        <v>39</v>
      </c>
      <c r="E53" s="204"/>
      <c r="F53" s="205"/>
    </row>
    <row r="54" spans="1:6" ht="18.75">
      <c r="A54" s="206" t="s">
        <v>45</v>
      </c>
      <c r="B54" s="207"/>
      <c r="C54" s="208"/>
      <c r="D54" s="130" t="s">
        <v>46</v>
      </c>
      <c r="E54" s="209">
        <f>E56+E57+B56+B57+B58+E58</f>
        <v>47600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>
        <v>30000</v>
      </c>
      <c r="C56" s="28" t="s">
        <v>597</v>
      </c>
      <c r="D56" s="203"/>
      <c r="E56" s="28">
        <v>5600</v>
      </c>
      <c r="F56" s="28" t="s">
        <v>597</v>
      </c>
    </row>
    <row r="57" spans="1:6">
      <c r="A57" s="202"/>
      <c r="B57" s="28"/>
      <c r="C57" s="28"/>
      <c r="D57" s="203"/>
      <c r="E57" s="28">
        <v>6000</v>
      </c>
      <c r="F57" s="28" t="s">
        <v>597</v>
      </c>
    </row>
    <row r="58" spans="1:6">
      <c r="A58" s="202"/>
      <c r="B58" s="28"/>
      <c r="C58" s="28"/>
      <c r="D58" s="203"/>
      <c r="E58" s="28">
        <v>6000</v>
      </c>
      <c r="F58" s="28" t="s">
        <v>597</v>
      </c>
    </row>
  </sheetData>
  <mergeCells count="50">
    <mergeCell ref="A55:A58"/>
    <mergeCell ref="D55:D58"/>
    <mergeCell ref="B44:F44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25:A31"/>
    <mergeCell ref="E25:F25"/>
    <mergeCell ref="E26:F26"/>
    <mergeCell ref="E27:F27"/>
    <mergeCell ref="E28:F28"/>
    <mergeCell ref="E29:F29"/>
    <mergeCell ref="E30:F30"/>
    <mergeCell ref="E31:F31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G58"/>
  <sheetViews>
    <sheetView topLeftCell="A19" workbookViewId="0">
      <selection activeCell="G35" sqref="G3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34" t="s">
        <v>1</v>
      </c>
      <c r="B2" s="30">
        <v>42604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34" t="s">
        <v>6</v>
      </c>
      <c r="B4" s="10">
        <v>112000</v>
      </c>
      <c r="C4" s="11" t="s">
        <v>7</v>
      </c>
      <c r="D4" s="12">
        <v>0.04</v>
      </c>
      <c r="E4" s="13" t="s">
        <v>8</v>
      </c>
      <c r="F4" s="12">
        <v>0.06</v>
      </c>
    </row>
    <row r="5" spans="1:7">
      <c r="A5" s="134" t="s">
        <v>9</v>
      </c>
      <c r="B5" s="14">
        <v>442000</v>
      </c>
      <c r="C5" s="13" t="s">
        <v>10</v>
      </c>
      <c r="D5" s="12">
        <v>0.12</v>
      </c>
      <c r="E5" s="13" t="s">
        <v>11</v>
      </c>
      <c r="F5" s="12">
        <v>0.09</v>
      </c>
      <c r="G5" s="15"/>
    </row>
    <row r="6" spans="1:7">
      <c r="A6" s="134" t="s">
        <v>12</v>
      </c>
      <c r="B6" s="14">
        <v>554000</v>
      </c>
      <c r="C6" s="11" t="s">
        <v>13</v>
      </c>
      <c r="D6" s="12">
        <v>0.04</v>
      </c>
      <c r="E6" s="13" t="s">
        <v>14</v>
      </c>
      <c r="F6" s="12">
        <v>0</v>
      </c>
      <c r="G6" s="16"/>
    </row>
    <row r="7" spans="1:7">
      <c r="A7" s="134" t="s">
        <v>15</v>
      </c>
      <c r="B7" s="14">
        <f>B6+'8.21'!B7</f>
        <v>23132200</v>
      </c>
      <c r="C7" s="13" t="s">
        <v>16</v>
      </c>
      <c r="D7" s="12">
        <v>0.39</v>
      </c>
      <c r="E7" s="13" t="s">
        <v>17</v>
      </c>
      <c r="F7" s="12">
        <v>0.23</v>
      </c>
      <c r="G7" s="17"/>
    </row>
    <row r="8" spans="1:7">
      <c r="A8" s="134" t="s">
        <v>18</v>
      </c>
      <c r="B8" s="81">
        <v>61541100</v>
      </c>
      <c r="C8" s="11" t="s">
        <v>19</v>
      </c>
      <c r="D8" s="12">
        <v>0.04</v>
      </c>
      <c r="E8" s="13"/>
      <c r="F8" s="12"/>
    </row>
    <row r="9" spans="1:7">
      <c r="A9" s="134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34" t="s">
        <v>23</v>
      </c>
      <c r="C11" s="134" t="s">
        <v>437</v>
      </c>
      <c r="D11" s="134" t="s">
        <v>25</v>
      </c>
      <c r="E11" s="134"/>
      <c r="F11" s="134" t="s">
        <v>26</v>
      </c>
    </row>
    <row r="12" spans="1:7">
      <c r="A12" s="194"/>
      <c r="B12" s="20" t="s">
        <v>407</v>
      </c>
      <c r="C12" s="6" t="s">
        <v>644</v>
      </c>
      <c r="D12" s="215" t="s">
        <v>27</v>
      </c>
      <c r="E12" s="20" t="s">
        <v>646</v>
      </c>
      <c r="F12" s="6">
        <v>3</v>
      </c>
    </row>
    <row r="13" spans="1:7">
      <c r="A13" s="194"/>
      <c r="B13" s="20" t="s">
        <v>124</v>
      </c>
      <c r="C13" s="6" t="s">
        <v>448</v>
      </c>
      <c r="D13" s="215"/>
      <c r="E13" s="20" t="s">
        <v>647</v>
      </c>
      <c r="F13" s="6">
        <v>3</v>
      </c>
    </row>
    <row r="14" spans="1:7">
      <c r="A14" s="194"/>
      <c r="B14" s="20" t="s">
        <v>406</v>
      </c>
      <c r="C14" s="6" t="s">
        <v>645</v>
      </c>
      <c r="D14" s="215" t="s">
        <v>28</v>
      </c>
      <c r="E14" s="20" t="s">
        <v>648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649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34" t="s">
        <v>30</v>
      </c>
      <c r="C17" s="134" t="s">
        <v>31</v>
      </c>
      <c r="D17" s="134" t="s">
        <v>32</v>
      </c>
      <c r="E17" s="197" t="s">
        <v>33</v>
      </c>
      <c r="F17" s="198"/>
    </row>
    <row r="18" spans="1:6">
      <c r="A18" s="194" t="s">
        <v>34</v>
      </c>
      <c r="B18" s="22">
        <v>0.5</v>
      </c>
      <c r="C18" s="22" t="s">
        <v>630</v>
      </c>
      <c r="D18" s="23">
        <v>2</v>
      </c>
      <c r="E18" s="200"/>
      <c r="F18" s="201"/>
    </row>
    <row r="19" spans="1:6">
      <c r="A19" s="194"/>
      <c r="B19" s="22"/>
      <c r="C19" s="22"/>
      <c r="D19" s="23"/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>
        <v>0.25</v>
      </c>
      <c r="C25" s="22" t="s">
        <v>629</v>
      </c>
      <c r="D25" s="23">
        <v>6</v>
      </c>
      <c r="E25" s="200" t="s">
        <v>638</v>
      </c>
      <c r="F25" s="201"/>
    </row>
    <row r="26" spans="1:6">
      <c r="A26" s="194"/>
      <c r="B26" s="22"/>
      <c r="C26" s="22"/>
      <c r="D26" s="23"/>
      <c r="E26" s="200"/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626</v>
      </c>
      <c r="D33" s="187" t="s">
        <v>39</v>
      </c>
      <c r="E33" s="134" t="s">
        <v>38</v>
      </c>
      <c r="F33" s="44" t="s">
        <v>634</v>
      </c>
    </row>
    <row r="34" spans="1:6">
      <c r="A34" s="188"/>
      <c r="B34" s="24" t="s">
        <v>40</v>
      </c>
      <c r="C34" s="43" t="s">
        <v>102</v>
      </c>
      <c r="D34" s="191"/>
      <c r="E34" s="134" t="s">
        <v>56</v>
      </c>
      <c r="F34" s="44" t="s">
        <v>636</v>
      </c>
    </row>
    <row r="35" spans="1:6">
      <c r="A35" s="188"/>
      <c r="B35" s="24" t="s">
        <v>41</v>
      </c>
      <c r="C35" s="43" t="s">
        <v>103</v>
      </c>
      <c r="D35" s="191"/>
      <c r="E35" s="134" t="s">
        <v>42</v>
      </c>
      <c r="F35" s="44" t="s">
        <v>635</v>
      </c>
    </row>
    <row r="36" spans="1:6">
      <c r="A36" s="189"/>
      <c r="B36" s="42" t="s">
        <v>672</v>
      </c>
      <c r="C36" s="43" t="s">
        <v>601</v>
      </c>
      <c r="D36" s="192"/>
      <c r="E36" s="134" t="s">
        <v>43</v>
      </c>
      <c r="F36" s="44"/>
    </row>
    <row r="37" spans="1:6">
      <c r="A37" s="190"/>
      <c r="B37" s="41" t="s">
        <v>58</v>
      </c>
      <c r="C37" s="43" t="s">
        <v>628</v>
      </c>
      <c r="D37" s="193"/>
      <c r="E37" s="134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631</v>
      </c>
      <c r="C39" s="219"/>
      <c r="D39" s="219"/>
      <c r="E39" s="219"/>
      <c r="F39" s="220"/>
    </row>
    <row r="40" spans="1:6">
      <c r="A40" s="188"/>
      <c r="B40" s="216" t="s">
        <v>633</v>
      </c>
      <c r="C40" s="219"/>
      <c r="D40" s="219"/>
      <c r="E40" s="219"/>
      <c r="F40" s="220"/>
    </row>
    <row r="41" spans="1:6">
      <c r="A41" s="188"/>
      <c r="B41" s="216" t="s">
        <v>632</v>
      </c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16" t="s">
        <v>642</v>
      </c>
      <c r="C45" s="219"/>
      <c r="D45" s="219"/>
      <c r="E45" s="219"/>
      <c r="F45" s="220"/>
    </row>
    <row r="46" spans="1:6">
      <c r="A46" s="188"/>
      <c r="B46" s="216" t="s">
        <v>643</v>
      </c>
      <c r="C46" s="219"/>
      <c r="D46" s="219"/>
      <c r="E46" s="219"/>
      <c r="F46" s="220"/>
    </row>
    <row r="47" spans="1:6">
      <c r="A47" s="188"/>
      <c r="B47" s="136" t="s">
        <v>639</v>
      </c>
      <c r="C47" s="137"/>
      <c r="D47" s="137"/>
      <c r="E47" s="137"/>
      <c r="F47" s="138"/>
    </row>
    <row r="48" spans="1:6">
      <c r="A48" s="188"/>
      <c r="B48" s="136" t="s">
        <v>640</v>
      </c>
      <c r="C48" s="137"/>
      <c r="D48" s="137"/>
      <c r="E48" s="137"/>
      <c r="F48" s="138"/>
    </row>
    <row r="49" spans="1:6">
      <c r="A49" s="188"/>
      <c r="B49" s="216" t="s">
        <v>641</v>
      </c>
      <c r="C49" s="221"/>
      <c r="D49" s="221"/>
      <c r="E49" s="221"/>
      <c r="F49" s="222"/>
    </row>
    <row r="50" spans="1:6">
      <c r="A50" s="188"/>
      <c r="B50" s="216"/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35" t="s">
        <v>37</v>
      </c>
      <c r="B53" s="204"/>
      <c r="C53" s="205"/>
      <c r="D53" s="135" t="s">
        <v>39</v>
      </c>
      <c r="E53" s="204"/>
      <c r="F53" s="205"/>
    </row>
    <row r="54" spans="1:6" ht="18.75">
      <c r="A54" s="206" t="s">
        <v>45</v>
      </c>
      <c r="B54" s="207"/>
      <c r="C54" s="208"/>
      <c r="D54" s="133" t="s">
        <v>46</v>
      </c>
      <c r="E54" s="209">
        <f>E56+E57+B56+B57+B58+E58</f>
        <v>8000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>
        <v>8000</v>
      </c>
      <c r="F56" s="28" t="s">
        <v>637</v>
      </c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8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25:A31"/>
    <mergeCell ref="E25:F25"/>
    <mergeCell ref="E26:F26"/>
    <mergeCell ref="E27:F27"/>
    <mergeCell ref="E28:F28"/>
    <mergeCell ref="E29:F29"/>
    <mergeCell ref="E30:F30"/>
    <mergeCell ref="E31:F31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55:A58"/>
    <mergeCell ref="D55:D58"/>
    <mergeCell ref="B44:F44"/>
    <mergeCell ref="A45:A51"/>
    <mergeCell ref="B45:F45"/>
    <mergeCell ref="B46:F46"/>
    <mergeCell ref="B49:F49"/>
    <mergeCell ref="B50:F50"/>
    <mergeCell ref="B51:F51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G58"/>
  <sheetViews>
    <sheetView topLeftCell="A19" workbookViewId="0">
      <selection activeCell="B45" sqref="B45:F50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40" t="s">
        <v>1</v>
      </c>
      <c r="B2" s="30">
        <v>42604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40" t="s">
        <v>6</v>
      </c>
      <c r="B4" s="10">
        <v>1263500</v>
      </c>
      <c r="C4" s="11" t="s">
        <v>7</v>
      </c>
      <c r="D4" s="12">
        <v>0.01</v>
      </c>
      <c r="E4" s="13" t="s">
        <v>8</v>
      </c>
      <c r="F4" s="12">
        <v>0.03</v>
      </c>
    </row>
    <row r="5" spans="1:7">
      <c r="A5" s="140" t="s">
        <v>9</v>
      </c>
      <c r="B5" s="14">
        <v>3946500</v>
      </c>
      <c r="C5" s="13" t="s">
        <v>10</v>
      </c>
      <c r="D5" s="12">
        <v>0.04</v>
      </c>
      <c r="E5" s="13" t="s">
        <v>11</v>
      </c>
      <c r="F5" s="12">
        <v>0.17</v>
      </c>
      <c r="G5" s="15"/>
    </row>
    <row r="6" spans="1:7">
      <c r="A6" s="140" t="s">
        <v>12</v>
      </c>
      <c r="B6" s="14">
        <v>5210000</v>
      </c>
      <c r="C6" s="11" t="s">
        <v>13</v>
      </c>
      <c r="D6" s="12">
        <v>0.01</v>
      </c>
      <c r="E6" s="13" t="s">
        <v>14</v>
      </c>
      <c r="F6" s="12">
        <v>0.41</v>
      </c>
      <c r="G6" s="16"/>
    </row>
    <row r="7" spans="1:7">
      <c r="A7" s="140" t="s">
        <v>15</v>
      </c>
      <c r="B7" s="14">
        <f>B6+'8.22'!B7</f>
        <v>28342200</v>
      </c>
      <c r="C7" s="13" t="s">
        <v>16</v>
      </c>
      <c r="D7" s="12">
        <v>0.03</v>
      </c>
      <c r="E7" s="13" t="s">
        <v>17</v>
      </c>
      <c r="F7" s="12">
        <v>0.27</v>
      </c>
      <c r="G7" s="17"/>
    </row>
    <row r="8" spans="1:7">
      <c r="A8" s="140" t="s">
        <v>18</v>
      </c>
      <c r="B8" s="81">
        <v>61541100</v>
      </c>
      <c r="C8" s="11" t="s">
        <v>19</v>
      </c>
      <c r="D8" s="12">
        <v>0.01</v>
      </c>
      <c r="E8" s="13"/>
      <c r="F8" s="12"/>
    </row>
    <row r="9" spans="1:7">
      <c r="A9" s="140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40" t="s">
        <v>23</v>
      </c>
      <c r="C11" s="140" t="s">
        <v>437</v>
      </c>
      <c r="D11" s="140" t="s">
        <v>25</v>
      </c>
      <c r="E11" s="140"/>
      <c r="F11" s="140" t="s">
        <v>26</v>
      </c>
    </row>
    <row r="12" spans="1:7">
      <c r="A12" s="194"/>
      <c r="B12" s="20" t="s">
        <v>407</v>
      </c>
      <c r="C12" s="6" t="s">
        <v>644</v>
      </c>
      <c r="D12" s="215" t="s">
        <v>27</v>
      </c>
      <c r="E12" s="20" t="s">
        <v>669</v>
      </c>
      <c r="F12" s="6">
        <v>25</v>
      </c>
    </row>
    <row r="13" spans="1:7">
      <c r="A13" s="194"/>
      <c r="B13" s="20" t="s">
        <v>124</v>
      </c>
      <c r="C13" s="6" t="s">
        <v>448</v>
      </c>
      <c r="D13" s="215"/>
      <c r="E13" s="20" t="s">
        <v>670</v>
      </c>
      <c r="F13" s="6">
        <v>15</v>
      </c>
    </row>
    <row r="14" spans="1:7">
      <c r="A14" s="194"/>
      <c r="B14" s="20" t="s">
        <v>406</v>
      </c>
      <c r="C14" s="6" t="s">
        <v>668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40" t="s">
        <v>30</v>
      </c>
      <c r="C17" s="140" t="s">
        <v>31</v>
      </c>
      <c r="D17" s="140" t="s">
        <v>32</v>
      </c>
      <c r="E17" s="197" t="s">
        <v>33</v>
      </c>
      <c r="F17" s="198"/>
    </row>
    <row r="18" spans="1:6">
      <c r="A18" s="194" t="s">
        <v>34</v>
      </c>
      <c r="B18" s="22"/>
      <c r="C18" s="22" t="s">
        <v>654</v>
      </c>
      <c r="D18" s="23">
        <v>17</v>
      </c>
      <c r="E18" s="200"/>
      <c r="F18" s="201"/>
    </row>
    <row r="19" spans="1:6">
      <c r="A19" s="194"/>
      <c r="B19" s="22"/>
      <c r="C19" s="22" t="s">
        <v>655</v>
      </c>
      <c r="D19" s="23">
        <v>3</v>
      </c>
      <c r="E19" s="200"/>
      <c r="F19" s="201"/>
    </row>
    <row r="20" spans="1:6">
      <c r="A20" s="194"/>
      <c r="B20" s="22"/>
      <c r="C20" s="22" t="s">
        <v>660</v>
      </c>
      <c r="D20" s="23">
        <v>2</v>
      </c>
      <c r="E20" s="200"/>
      <c r="F20" s="201"/>
    </row>
    <row r="21" spans="1:6">
      <c r="A21" s="194"/>
      <c r="B21" s="22"/>
      <c r="C21" s="22" t="s">
        <v>660</v>
      </c>
      <c r="D21" s="23">
        <v>2</v>
      </c>
      <c r="E21" s="200"/>
      <c r="F21" s="201"/>
    </row>
    <row r="22" spans="1:6">
      <c r="A22" s="194"/>
      <c r="B22" s="22"/>
      <c r="C22" s="22" t="s">
        <v>660</v>
      </c>
      <c r="D22" s="23">
        <v>2</v>
      </c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/>
      <c r="C25" s="22" t="s">
        <v>656</v>
      </c>
      <c r="D25" s="23">
        <v>7</v>
      </c>
      <c r="E25" s="200"/>
      <c r="F25" s="201"/>
    </row>
    <row r="26" spans="1:6">
      <c r="A26" s="194"/>
      <c r="B26" s="22"/>
      <c r="C26" s="22" t="s">
        <v>657</v>
      </c>
      <c r="D26" s="23">
        <v>11</v>
      </c>
      <c r="E26" s="200"/>
      <c r="F26" s="201"/>
    </row>
    <row r="27" spans="1:6">
      <c r="A27" s="194"/>
      <c r="B27" s="22"/>
      <c r="C27" s="22" t="s">
        <v>667</v>
      </c>
      <c r="D27" s="23">
        <v>7</v>
      </c>
      <c r="E27" s="200"/>
      <c r="F27" s="201"/>
    </row>
    <row r="28" spans="1:6">
      <c r="A28" s="194"/>
      <c r="B28" s="22"/>
      <c r="C28" s="22" t="s">
        <v>658</v>
      </c>
      <c r="D28" s="23">
        <v>5</v>
      </c>
      <c r="E28" s="200"/>
      <c r="F28" s="201"/>
    </row>
    <row r="29" spans="1:6">
      <c r="A29" s="194"/>
      <c r="B29" s="22"/>
      <c r="C29" s="22" t="s">
        <v>659</v>
      </c>
      <c r="D29" s="23">
        <v>2</v>
      </c>
      <c r="E29" s="200"/>
      <c r="F29" s="201"/>
    </row>
    <row r="30" spans="1:6">
      <c r="A30" s="194"/>
      <c r="B30" s="22"/>
      <c r="C30" s="22" t="s">
        <v>660</v>
      </c>
      <c r="D30" s="23">
        <v>2</v>
      </c>
      <c r="E30" s="200"/>
      <c r="F30" s="201"/>
    </row>
    <row r="31" spans="1:6">
      <c r="A31" s="194"/>
      <c r="B31" s="22"/>
      <c r="C31" s="22" t="s">
        <v>660</v>
      </c>
      <c r="D31" s="23">
        <v>2</v>
      </c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626</v>
      </c>
      <c r="D33" s="187" t="s">
        <v>39</v>
      </c>
      <c r="E33" s="140" t="s">
        <v>38</v>
      </c>
      <c r="F33" s="44"/>
    </row>
    <row r="34" spans="1:6">
      <c r="A34" s="188"/>
      <c r="B34" s="24" t="s">
        <v>40</v>
      </c>
      <c r="C34" s="43" t="s">
        <v>102</v>
      </c>
      <c r="D34" s="191"/>
      <c r="E34" s="140" t="s">
        <v>56</v>
      </c>
      <c r="F34" s="44" t="s">
        <v>651</v>
      </c>
    </row>
    <row r="35" spans="1:6">
      <c r="A35" s="188"/>
      <c r="B35" s="24" t="s">
        <v>41</v>
      </c>
      <c r="C35" s="43" t="s">
        <v>103</v>
      </c>
      <c r="D35" s="191"/>
      <c r="E35" s="140" t="s">
        <v>42</v>
      </c>
      <c r="F35" s="44" t="s">
        <v>666</v>
      </c>
    </row>
    <row r="36" spans="1:6">
      <c r="A36" s="189"/>
      <c r="B36" s="42" t="s">
        <v>672</v>
      </c>
      <c r="C36" s="43" t="s">
        <v>601</v>
      </c>
      <c r="D36" s="192"/>
      <c r="E36" s="140" t="s">
        <v>43</v>
      </c>
      <c r="F36" s="44" t="s">
        <v>653</v>
      </c>
    </row>
    <row r="37" spans="1:6">
      <c r="A37" s="190"/>
      <c r="B37" s="41" t="s">
        <v>58</v>
      </c>
      <c r="C37" s="43" t="s">
        <v>650</v>
      </c>
      <c r="D37" s="193"/>
      <c r="E37" s="140" t="s">
        <v>55</v>
      </c>
      <c r="F37" s="44" t="s">
        <v>652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/>
      <c r="C39" s="219"/>
      <c r="D39" s="219"/>
      <c r="E39" s="219"/>
      <c r="F39" s="220"/>
    </row>
    <row r="40" spans="1:6">
      <c r="A40" s="188"/>
      <c r="B40" s="216"/>
      <c r="C40" s="219"/>
      <c r="D40" s="219"/>
      <c r="E40" s="219"/>
      <c r="F40" s="220"/>
    </row>
    <row r="41" spans="1:6">
      <c r="A41" s="188"/>
      <c r="B41" s="216"/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661</v>
      </c>
      <c r="C45" s="219"/>
      <c r="D45" s="219"/>
      <c r="E45" s="219"/>
      <c r="F45" s="220"/>
    </row>
    <row r="46" spans="1:6">
      <c r="A46" s="188"/>
      <c r="B46" s="216" t="s">
        <v>662</v>
      </c>
      <c r="C46" s="219"/>
      <c r="D46" s="219"/>
      <c r="E46" s="219"/>
      <c r="F46" s="220"/>
    </row>
    <row r="47" spans="1:6">
      <c r="A47" s="188"/>
      <c r="B47" s="144" t="s">
        <v>663</v>
      </c>
      <c r="C47" s="142"/>
      <c r="D47" s="142"/>
      <c r="E47" s="142"/>
      <c r="F47" s="143"/>
    </row>
    <row r="48" spans="1:6">
      <c r="A48" s="188"/>
      <c r="B48" s="144" t="s">
        <v>664</v>
      </c>
      <c r="C48" s="142"/>
      <c r="D48" s="142"/>
      <c r="E48" s="142"/>
      <c r="F48" s="143"/>
    </row>
    <row r="49" spans="1:6">
      <c r="A49" s="188"/>
      <c r="B49" s="216" t="s">
        <v>665</v>
      </c>
      <c r="C49" s="221"/>
      <c r="D49" s="221"/>
      <c r="E49" s="221"/>
      <c r="F49" s="222"/>
    </row>
    <row r="50" spans="1:6">
      <c r="A50" s="188"/>
      <c r="B50" s="223" t="s">
        <v>686</v>
      </c>
      <c r="C50" s="221"/>
      <c r="D50" s="221"/>
      <c r="E50" s="221"/>
      <c r="F50" s="222"/>
    </row>
    <row r="51" spans="1:6">
      <c r="A51" s="211"/>
      <c r="B51" s="216" t="s">
        <v>687</v>
      </c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41" t="s">
        <v>37</v>
      </c>
      <c r="B53" s="204"/>
      <c r="C53" s="205"/>
      <c r="D53" s="141" t="s">
        <v>39</v>
      </c>
      <c r="E53" s="204"/>
      <c r="F53" s="205"/>
    </row>
    <row r="54" spans="1:6" ht="18.75">
      <c r="A54" s="206" t="s">
        <v>45</v>
      </c>
      <c r="B54" s="207"/>
      <c r="C54" s="208"/>
      <c r="D54" s="139" t="s">
        <v>46</v>
      </c>
      <c r="E54" s="209">
        <f>E56+E57+B56+B57+B58+E58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8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25:A31"/>
    <mergeCell ref="E25:F25"/>
    <mergeCell ref="E26:F26"/>
    <mergeCell ref="E27:F27"/>
    <mergeCell ref="E28:F28"/>
    <mergeCell ref="E29:F29"/>
    <mergeCell ref="E30:F30"/>
    <mergeCell ref="E31:F31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55:A58"/>
    <mergeCell ref="D55:D58"/>
    <mergeCell ref="B44:F44"/>
    <mergeCell ref="A45:A51"/>
    <mergeCell ref="B45:F45"/>
    <mergeCell ref="B46:F46"/>
    <mergeCell ref="B49:F49"/>
    <mergeCell ref="B50:F50"/>
    <mergeCell ref="B51:F51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G58"/>
  <sheetViews>
    <sheetView topLeftCell="A10" workbookViewId="0">
      <selection activeCell="B8" sqref="B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46" t="s">
        <v>1</v>
      </c>
      <c r="B2" s="30">
        <v>42606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46" t="s">
        <v>6</v>
      </c>
      <c r="B4" s="10">
        <v>1265000</v>
      </c>
      <c r="C4" s="11" t="s">
        <v>7</v>
      </c>
      <c r="D4" s="12">
        <v>0.06</v>
      </c>
      <c r="E4" s="13" t="s">
        <v>8</v>
      </c>
      <c r="F4" s="12">
        <v>0.09</v>
      </c>
    </row>
    <row r="5" spans="1:7">
      <c r="A5" s="146" t="s">
        <v>9</v>
      </c>
      <c r="B5" s="14">
        <v>888950</v>
      </c>
      <c r="C5" s="13" t="s">
        <v>10</v>
      </c>
      <c r="D5" s="12">
        <v>0.03</v>
      </c>
      <c r="E5" s="13" t="s">
        <v>11</v>
      </c>
      <c r="F5" s="12">
        <v>0.11</v>
      </c>
      <c r="G5" s="15"/>
    </row>
    <row r="6" spans="1:7">
      <c r="A6" s="146" t="s">
        <v>12</v>
      </c>
      <c r="B6" s="14">
        <v>2153950</v>
      </c>
      <c r="C6" s="11" t="s">
        <v>13</v>
      </c>
      <c r="D6" s="12">
        <v>0.12</v>
      </c>
      <c r="E6" s="13" t="s">
        <v>14</v>
      </c>
      <c r="F6" s="12">
        <v>0</v>
      </c>
      <c r="G6" s="16"/>
    </row>
    <row r="7" spans="1:7">
      <c r="A7" s="146" t="s">
        <v>15</v>
      </c>
      <c r="B7" s="14">
        <f>B6+'8.23 '!B7</f>
        <v>30496150</v>
      </c>
      <c r="C7" s="13" t="s">
        <v>16</v>
      </c>
      <c r="D7" s="12">
        <v>0.26</v>
      </c>
      <c r="E7" s="13" t="s">
        <v>17</v>
      </c>
      <c r="F7" s="12">
        <v>0.3</v>
      </c>
      <c r="G7" s="17"/>
    </row>
    <row r="8" spans="1:7">
      <c r="A8" s="146" t="s">
        <v>18</v>
      </c>
      <c r="B8" s="81">
        <v>61541100</v>
      </c>
      <c r="C8" s="11" t="s">
        <v>19</v>
      </c>
      <c r="D8" s="12">
        <v>0.03</v>
      </c>
      <c r="E8" s="13"/>
      <c r="F8" s="12"/>
    </row>
    <row r="9" spans="1:7">
      <c r="A9" s="146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46" t="s">
        <v>23</v>
      </c>
      <c r="C11" s="146" t="s">
        <v>437</v>
      </c>
      <c r="D11" s="146" t="s">
        <v>25</v>
      </c>
      <c r="E11" s="146"/>
      <c r="F11" s="146" t="s">
        <v>26</v>
      </c>
    </row>
    <row r="12" spans="1:7">
      <c r="A12" s="194"/>
      <c r="B12" s="20" t="s">
        <v>407</v>
      </c>
      <c r="C12" s="6" t="s">
        <v>700</v>
      </c>
      <c r="D12" s="215" t="s">
        <v>27</v>
      </c>
      <c r="E12" s="20" t="s">
        <v>702</v>
      </c>
      <c r="F12" s="6">
        <v>9</v>
      </c>
    </row>
    <row r="13" spans="1:7">
      <c r="A13" s="194"/>
      <c r="B13" s="20" t="s">
        <v>124</v>
      </c>
      <c r="C13" s="6" t="s">
        <v>448</v>
      </c>
      <c r="D13" s="215"/>
      <c r="E13" s="20" t="s">
        <v>703</v>
      </c>
      <c r="F13" s="6">
        <v>6</v>
      </c>
    </row>
    <row r="14" spans="1:7">
      <c r="A14" s="194"/>
      <c r="B14" s="20" t="s">
        <v>406</v>
      </c>
      <c r="C14" s="6" t="s">
        <v>701</v>
      </c>
      <c r="D14" s="215" t="s">
        <v>28</v>
      </c>
      <c r="E14" s="20" t="s">
        <v>704</v>
      </c>
      <c r="F14" s="6">
        <v>0</v>
      </c>
    </row>
    <row r="15" spans="1:7">
      <c r="A15" s="194"/>
      <c r="B15" s="20" t="s">
        <v>191</v>
      </c>
      <c r="C15" s="6" t="s">
        <v>552</v>
      </c>
      <c r="D15" s="215"/>
      <c r="E15" s="20" t="s">
        <v>705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46" t="s">
        <v>30</v>
      </c>
      <c r="C17" s="146" t="s">
        <v>31</v>
      </c>
      <c r="D17" s="146" t="s">
        <v>32</v>
      </c>
      <c r="E17" s="197" t="s">
        <v>33</v>
      </c>
      <c r="F17" s="198"/>
    </row>
    <row r="18" spans="1:6">
      <c r="A18" s="194" t="s">
        <v>34</v>
      </c>
      <c r="B18" s="22">
        <v>0.5</v>
      </c>
      <c r="C18" s="22" t="s">
        <v>674</v>
      </c>
      <c r="D18" s="23">
        <v>4</v>
      </c>
      <c r="E18" s="200"/>
      <c r="F18" s="201"/>
    </row>
    <row r="19" spans="1:6">
      <c r="A19" s="194"/>
      <c r="B19" s="22">
        <v>0.5</v>
      </c>
      <c r="C19" s="22" t="s">
        <v>675</v>
      </c>
      <c r="D19" s="23">
        <v>7</v>
      </c>
      <c r="E19" s="200"/>
      <c r="F19" s="201"/>
    </row>
    <row r="20" spans="1:6">
      <c r="A20" s="194"/>
      <c r="B20" s="22">
        <v>0.52083333333333337</v>
      </c>
      <c r="C20" s="22" t="s">
        <v>676</v>
      </c>
      <c r="D20" s="23">
        <v>4</v>
      </c>
      <c r="E20" s="200"/>
      <c r="F20" s="201"/>
    </row>
    <row r="21" spans="1:6">
      <c r="A21" s="194"/>
      <c r="B21" s="22">
        <v>4.1666666666666664E-2</v>
      </c>
      <c r="C21" s="22" t="s">
        <v>677</v>
      </c>
      <c r="D21" s="23">
        <v>9</v>
      </c>
      <c r="E21" s="200"/>
      <c r="F21" s="201"/>
    </row>
    <row r="22" spans="1:6">
      <c r="A22" s="194"/>
      <c r="B22" s="22"/>
      <c r="C22" s="22" t="s">
        <v>688</v>
      </c>
      <c r="D22" s="23">
        <v>8</v>
      </c>
      <c r="E22" s="200" t="s">
        <v>689</v>
      </c>
      <c r="F22" s="201"/>
    </row>
    <row r="23" spans="1:6">
      <c r="A23" s="194"/>
      <c r="B23" s="22"/>
      <c r="C23" s="22" t="s">
        <v>688</v>
      </c>
      <c r="D23" s="23">
        <v>2</v>
      </c>
      <c r="E23" s="200" t="s">
        <v>690</v>
      </c>
      <c r="F23" s="201"/>
    </row>
    <row r="24" spans="1:6">
      <c r="A24" s="199"/>
      <c r="B24" s="22"/>
      <c r="C24" s="22" t="s">
        <v>688</v>
      </c>
      <c r="D24" s="23">
        <v>1</v>
      </c>
      <c r="E24" s="200" t="s">
        <v>691</v>
      </c>
      <c r="F24" s="201"/>
    </row>
    <row r="25" spans="1:6">
      <c r="A25" s="194" t="s">
        <v>605</v>
      </c>
      <c r="B25" s="22">
        <v>0.25</v>
      </c>
      <c r="C25" s="22" t="s">
        <v>678</v>
      </c>
      <c r="D25" s="23">
        <v>8</v>
      </c>
      <c r="E25" s="200"/>
      <c r="F25" s="201"/>
    </row>
    <row r="26" spans="1:6">
      <c r="A26" s="194"/>
      <c r="B26" s="22">
        <v>0.30555555555555552</v>
      </c>
      <c r="C26" s="22" t="s">
        <v>679</v>
      </c>
      <c r="D26" s="23">
        <v>4</v>
      </c>
      <c r="E26" s="200"/>
      <c r="F26" s="201"/>
    </row>
    <row r="27" spans="1:6">
      <c r="A27" s="194"/>
      <c r="B27" s="22"/>
      <c r="C27" s="22" t="s">
        <v>688</v>
      </c>
      <c r="D27" s="23">
        <v>2</v>
      </c>
      <c r="E27" s="200" t="s">
        <v>694</v>
      </c>
      <c r="F27" s="201"/>
    </row>
    <row r="28" spans="1:6">
      <c r="A28" s="194"/>
      <c r="B28" s="22"/>
      <c r="C28" s="22" t="s">
        <v>688</v>
      </c>
      <c r="D28" s="23">
        <v>2</v>
      </c>
      <c r="E28" s="200" t="s">
        <v>693</v>
      </c>
      <c r="F28" s="201"/>
    </row>
    <row r="29" spans="1:6">
      <c r="A29" s="194"/>
      <c r="B29" s="22"/>
      <c r="C29" s="22" t="s">
        <v>688</v>
      </c>
      <c r="D29" s="23">
        <v>6</v>
      </c>
      <c r="E29" s="200" t="s">
        <v>692</v>
      </c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284</v>
      </c>
      <c r="D33" s="187" t="s">
        <v>39</v>
      </c>
      <c r="E33" s="146" t="s">
        <v>38</v>
      </c>
      <c r="F33" s="44" t="s">
        <v>682</v>
      </c>
    </row>
    <row r="34" spans="1:6">
      <c r="A34" s="188"/>
      <c r="B34" s="24" t="s">
        <v>40</v>
      </c>
      <c r="C34" s="43" t="s">
        <v>671</v>
      </c>
      <c r="D34" s="191"/>
      <c r="E34" s="146" t="s">
        <v>56</v>
      </c>
      <c r="F34" s="44" t="s">
        <v>683</v>
      </c>
    </row>
    <row r="35" spans="1:6">
      <c r="A35" s="188"/>
      <c r="B35" s="24" t="s">
        <v>41</v>
      </c>
      <c r="C35" s="43" t="s">
        <v>286</v>
      </c>
      <c r="D35" s="191"/>
      <c r="E35" s="146" t="s">
        <v>42</v>
      </c>
      <c r="F35" s="44" t="s">
        <v>684</v>
      </c>
    </row>
    <row r="36" spans="1:6">
      <c r="A36" s="189"/>
      <c r="B36" s="42" t="s">
        <v>672</v>
      </c>
      <c r="C36" s="43" t="s">
        <v>673</v>
      </c>
      <c r="D36" s="192"/>
      <c r="E36" s="146" t="s">
        <v>43</v>
      </c>
      <c r="F36" s="44" t="s">
        <v>685</v>
      </c>
    </row>
    <row r="37" spans="1:6">
      <c r="A37" s="190"/>
      <c r="B37" s="41" t="s">
        <v>58</v>
      </c>
      <c r="C37" s="43" t="s">
        <v>375</v>
      </c>
      <c r="D37" s="193"/>
      <c r="E37" s="146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680</v>
      </c>
      <c r="C39" s="219"/>
      <c r="D39" s="219"/>
      <c r="E39" s="219"/>
      <c r="F39" s="220"/>
    </row>
    <row r="40" spans="1:6">
      <c r="A40" s="188"/>
      <c r="B40" s="216" t="s">
        <v>681</v>
      </c>
      <c r="C40" s="219"/>
      <c r="D40" s="219"/>
      <c r="E40" s="219"/>
      <c r="F40" s="220"/>
    </row>
    <row r="41" spans="1:6">
      <c r="A41" s="188"/>
      <c r="B41" s="216"/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695</v>
      </c>
      <c r="C45" s="219"/>
      <c r="D45" s="219"/>
      <c r="E45" s="219"/>
      <c r="F45" s="220"/>
    </row>
    <row r="46" spans="1:6">
      <c r="A46" s="188"/>
      <c r="B46" s="216" t="s">
        <v>696</v>
      </c>
      <c r="C46" s="219"/>
      <c r="D46" s="219"/>
      <c r="E46" s="219"/>
      <c r="F46" s="220"/>
    </row>
    <row r="47" spans="1:6">
      <c r="A47" s="188"/>
      <c r="B47" s="150" t="s">
        <v>697</v>
      </c>
      <c r="C47" s="148"/>
      <c r="D47" s="148"/>
      <c r="E47" s="148"/>
      <c r="F47" s="149"/>
    </row>
    <row r="48" spans="1:6">
      <c r="A48" s="188"/>
      <c r="B48" s="151" t="s">
        <v>698</v>
      </c>
      <c r="C48" s="148"/>
      <c r="D48" s="148"/>
      <c r="E48" s="148"/>
      <c r="F48" s="149"/>
    </row>
    <row r="49" spans="1:6">
      <c r="A49" s="188"/>
      <c r="B49" s="216" t="s">
        <v>699</v>
      </c>
      <c r="C49" s="221"/>
      <c r="D49" s="221"/>
      <c r="E49" s="221"/>
      <c r="F49" s="222"/>
    </row>
    <row r="50" spans="1:6">
      <c r="A50" s="188"/>
      <c r="B50" s="216"/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47" t="s">
        <v>37</v>
      </c>
      <c r="B53" s="204"/>
      <c r="C53" s="205"/>
      <c r="D53" s="147" t="s">
        <v>39</v>
      </c>
      <c r="E53" s="204"/>
      <c r="F53" s="205"/>
    </row>
    <row r="54" spans="1:6" ht="18.75">
      <c r="A54" s="206" t="s">
        <v>45</v>
      </c>
      <c r="B54" s="207"/>
      <c r="C54" s="208"/>
      <c r="D54" s="145" t="s">
        <v>46</v>
      </c>
      <c r="E54" s="209">
        <f>E56+E57+B56+B57+B58+E58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8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25:A31"/>
    <mergeCell ref="E25:F25"/>
    <mergeCell ref="E26:F26"/>
    <mergeCell ref="E27:F27"/>
    <mergeCell ref="E28:F28"/>
    <mergeCell ref="E29:F29"/>
    <mergeCell ref="E30:F30"/>
    <mergeCell ref="E31:F31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55:A58"/>
    <mergeCell ref="D55:D58"/>
    <mergeCell ref="B44:F44"/>
    <mergeCell ref="A45:A51"/>
    <mergeCell ref="B45:F45"/>
    <mergeCell ref="B46:F46"/>
    <mergeCell ref="B49:F49"/>
    <mergeCell ref="B50:F50"/>
    <mergeCell ref="B51:F51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G58"/>
  <sheetViews>
    <sheetView topLeftCell="A13" workbookViewId="0">
      <selection activeCell="B7" sqref="B7:B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53" t="s">
        <v>1</v>
      </c>
      <c r="B2" s="30">
        <v>42607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53" t="s">
        <v>6</v>
      </c>
      <c r="B4" s="10">
        <v>1157150</v>
      </c>
      <c r="C4" s="11" t="s">
        <v>7</v>
      </c>
      <c r="D4" s="12">
        <v>0.04</v>
      </c>
      <c r="E4" s="13" t="s">
        <v>8</v>
      </c>
      <c r="F4" s="12">
        <v>0.09</v>
      </c>
    </row>
    <row r="5" spans="1:7">
      <c r="A5" s="153" t="s">
        <v>9</v>
      </c>
      <c r="B5" s="14">
        <f>B6-B4</f>
        <v>904800</v>
      </c>
      <c r="C5" s="13" t="s">
        <v>10</v>
      </c>
      <c r="D5" s="12">
        <v>0.05</v>
      </c>
      <c r="E5" s="13" t="s">
        <v>11</v>
      </c>
      <c r="F5" s="12">
        <v>0.32</v>
      </c>
      <c r="G5" s="15"/>
    </row>
    <row r="6" spans="1:7">
      <c r="A6" s="153" t="s">
        <v>12</v>
      </c>
      <c r="B6" s="14">
        <v>2061950</v>
      </c>
      <c r="C6" s="11" t="s">
        <v>13</v>
      </c>
      <c r="D6" s="12">
        <v>0.04</v>
      </c>
      <c r="E6" s="13" t="s">
        <v>14</v>
      </c>
      <c r="F6" s="12">
        <v>0</v>
      </c>
      <c r="G6" s="16"/>
    </row>
    <row r="7" spans="1:7">
      <c r="A7" s="153" t="s">
        <v>15</v>
      </c>
      <c r="B7" s="14">
        <f>B6+'8.24'!B7</f>
        <v>32558100</v>
      </c>
      <c r="C7" s="13" t="s">
        <v>16</v>
      </c>
      <c r="D7" s="12">
        <v>0.08</v>
      </c>
      <c r="E7" s="13" t="s">
        <v>17</v>
      </c>
      <c r="F7" s="12">
        <v>0.35</v>
      </c>
      <c r="G7" s="17"/>
    </row>
    <row r="8" spans="1:7">
      <c r="A8" s="153" t="s">
        <v>18</v>
      </c>
      <c r="B8" s="81">
        <v>61541100</v>
      </c>
      <c r="C8" s="11" t="s">
        <v>19</v>
      </c>
      <c r="D8" s="12">
        <v>0</v>
      </c>
      <c r="E8" s="13"/>
      <c r="F8" s="12"/>
    </row>
    <row r="9" spans="1:7">
      <c r="A9" s="153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53" t="s">
        <v>23</v>
      </c>
      <c r="C11" s="153" t="s">
        <v>437</v>
      </c>
      <c r="D11" s="153" t="s">
        <v>25</v>
      </c>
      <c r="E11" s="153"/>
      <c r="F11" s="153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737</v>
      </c>
      <c r="F12" s="6">
        <v>4</v>
      </c>
    </row>
    <row r="13" spans="1:7">
      <c r="A13" s="194"/>
      <c r="B13" s="20" t="s">
        <v>124</v>
      </c>
      <c r="C13" s="6" t="s">
        <v>734</v>
      </c>
      <c r="D13" s="215"/>
      <c r="E13" s="20" t="s">
        <v>738</v>
      </c>
      <c r="F13" s="6">
        <v>3</v>
      </c>
    </row>
    <row r="14" spans="1:7">
      <c r="A14" s="194"/>
      <c r="B14" s="20" t="s">
        <v>406</v>
      </c>
      <c r="C14" s="6" t="s">
        <v>735</v>
      </c>
      <c r="D14" s="215" t="s">
        <v>28</v>
      </c>
      <c r="E14" s="20" t="s">
        <v>100</v>
      </c>
      <c r="F14" s="6">
        <v>0</v>
      </c>
    </row>
    <row r="15" spans="1:7">
      <c r="A15" s="194"/>
      <c r="B15" s="20" t="s">
        <v>191</v>
      </c>
      <c r="C15" s="6" t="s">
        <v>736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53" t="s">
        <v>30</v>
      </c>
      <c r="C17" s="153" t="s">
        <v>31</v>
      </c>
      <c r="D17" s="153" t="s">
        <v>32</v>
      </c>
      <c r="E17" s="197" t="s">
        <v>33</v>
      </c>
      <c r="F17" s="198"/>
    </row>
    <row r="18" spans="1:6">
      <c r="A18" s="194" t="s">
        <v>34</v>
      </c>
      <c r="B18" s="22">
        <v>0.5</v>
      </c>
      <c r="C18" s="22" t="s">
        <v>711</v>
      </c>
      <c r="D18" s="23">
        <v>8</v>
      </c>
      <c r="E18" s="200" t="s">
        <v>716</v>
      </c>
      <c r="F18" s="201"/>
    </row>
    <row r="19" spans="1:6">
      <c r="A19" s="194"/>
      <c r="B19" s="22">
        <v>0.5</v>
      </c>
      <c r="C19" s="22" t="s">
        <v>712</v>
      </c>
      <c r="D19" s="23">
        <v>4</v>
      </c>
      <c r="E19" s="46" t="s">
        <v>748</v>
      </c>
      <c r="F19" s="47"/>
    </row>
    <row r="20" spans="1:6">
      <c r="A20" s="194"/>
      <c r="B20" s="22">
        <v>0.5</v>
      </c>
      <c r="C20" s="22" t="s">
        <v>713</v>
      </c>
      <c r="D20" s="23">
        <v>2</v>
      </c>
      <c r="E20" s="46" t="s">
        <v>747</v>
      </c>
      <c r="F20" s="47" t="s">
        <v>750</v>
      </c>
    </row>
    <row r="21" spans="1:6">
      <c r="A21" s="194"/>
      <c r="B21" s="22"/>
      <c r="C21" s="22" t="s">
        <v>726</v>
      </c>
      <c r="D21" s="23">
        <v>5</v>
      </c>
      <c r="E21" s="46" t="s">
        <v>717</v>
      </c>
      <c r="F21" s="47"/>
    </row>
    <row r="22" spans="1:6">
      <c r="A22" s="194"/>
      <c r="B22" s="22"/>
      <c r="C22" s="22"/>
      <c r="D22" s="23"/>
      <c r="E22" s="46" t="s">
        <v>746</v>
      </c>
      <c r="F22" s="47"/>
    </row>
    <row r="23" spans="1:6">
      <c r="A23" s="194"/>
      <c r="B23" s="22"/>
      <c r="C23" s="22"/>
      <c r="D23" s="23"/>
      <c r="E23" s="46" t="s">
        <v>749</v>
      </c>
      <c r="F23" s="47"/>
    </row>
    <row r="24" spans="1:6">
      <c r="A24" s="199"/>
      <c r="B24" s="22"/>
      <c r="C24" s="22"/>
      <c r="D24" s="23"/>
      <c r="E24" s="46"/>
      <c r="F24" s="47"/>
    </row>
    <row r="25" spans="1:6">
      <c r="A25" s="194" t="s">
        <v>605</v>
      </c>
      <c r="B25" s="22">
        <v>0.27083333333333331</v>
      </c>
      <c r="C25" s="22" t="s">
        <v>714</v>
      </c>
      <c r="D25" s="23">
        <v>4</v>
      </c>
      <c r="E25" s="200"/>
      <c r="F25" s="201"/>
    </row>
    <row r="26" spans="1:6">
      <c r="A26" s="194"/>
      <c r="B26" s="22">
        <v>0.33333333333333331</v>
      </c>
      <c r="C26" s="22" t="s">
        <v>715</v>
      </c>
      <c r="D26" s="23">
        <v>2</v>
      </c>
      <c r="E26" s="200"/>
      <c r="F26" s="201"/>
    </row>
    <row r="27" spans="1:6">
      <c r="A27" s="194"/>
      <c r="B27" s="22"/>
      <c r="C27" s="22" t="s">
        <v>730</v>
      </c>
      <c r="D27" s="23">
        <v>2</v>
      </c>
      <c r="E27" s="200"/>
      <c r="F27" s="201"/>
    </row>
    <row r="28" spans="1:6">
      <c r="A28" s="194"/>
      <c r="B28" s="22"/>
      <c r="C28" s="22" t="s">
        <v>726</v>
      </c>
      <c r="D28" s="23">
        <v>4</v>
      </c>
      <c r="E28" s="200" t="s">
        <v>728</v>
      </c>
      <c r="F28" s="201"/>
    </row>
    <row r="29" spans="1:6">
      <c r="A29" s="194"/>
      <c r="B29" s="22"/>
      <c r="C29" s="22" t="s">
        <v>727</v>
      </c>
      <c r="D29" s="23">
        <v>2</v>
      </c>
      <c r="E29" s="200" t="s">
        <v>729</v>
      </c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745</v>
      </c>
      <c r="D33" s="187" t="s">
        <v>39</v>
      </c>
      <c r="E33" s="153" t="s">
        <v>38</v>
      </c>
      <c r="F33" s="44" t="s">
        <v>685</v>
      </c>
    </row>
    <row r="34" spans="1:6">
      <c r="A34" s="188"/>
      <c r="B34" s="24" t="s">
        <v>40</v>
      </c>
      <c r="C34" s="43" t="s">
        <v>264</v>
      </c>
      <c r="D34" s="191"/>
      <c r="E34" s="153" t="s">
        <v>56</v>
      </c>
      <c r="F34" s="44" t="s">
        <v>706</v>
      </c>
    </row>
    <row r="35" spans="1:6">
      <c r="A35" s="188"/>
      <c r="B35" s="24" t="s">
        <v>41</v>
      </c>
      <c r="C35" s="43" t="s">
        <v>718</v>
      </c>
      <c r="D35" s="191"/>
      <c r="E35" s="153" t="s">
        <v>42</v>
      </c>
      <c r="F35" s="44" t="s">
        <v>138</v>
      </c>
    </row>
    <row r="36" spans="1:6">
      <c r="A36" s="189"/>
      <c r="B36" s="42" t="s">
        <v>672</v>
      </c>
      <c r="C36" s="43" t="s">
        <v>719</v>
      </c>
      <c r="D36" s="192"/>
      <c r="E36" s="153" t="s">
        <v>43</v>
      </c>
      <c r="F36" s="44" t="s">
        <v>707</v>
      </c>
    </row>
    <row r="37" spans="1:6">
      <c r="A37" s="190"/>
      <c r="B37" s="41" t="s">
        <v>58</v>
      </c>
      <c r="C37" s="43" t="s">
        <v>720</v>
      </c>
      <c r="D37" s="193"/>
      <c r="E37" s="153" t="s">
        <v>55</v>
      </c>
      <c r="F37" s="44" t="s">
        <v>708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721</v>
      </c>
      <c r="C39" s="219"/>
      <c r="D39" s="219"/>
      <c r="E39" s="219"/>
      <c r="F39" s="220"/>
    </row>
    <row r="40" spans="1:6">
      <c r="A40" s="188"/>
      <c r="B40" s="216" t="s">
        <v>724</v>
      </c>
      <c r="C40" s="219"/>
      <c r="D40" s="219"/>
      <c r="E40" s="219"/>
      <c r="F40" s="220"/>
    </row>
    <row r="41" spans="1:6">
      <c r="A41" s="188"/>
      <c r="B41" s="216" t="s">
        <v>722</v>
      </c>
      <c r="C41" s="217"/>
      <c r="D41" s="217"/>
      <c r="E41" s="217"/>
      <c r="F41" s="218"/>
    </row>
    <row r="42" spans="1:6">
      <c r="A42" s="188"/>
      <c r="B42" s="216" t="s">
        <v>723</v>
      </c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710</v>
      </c>
      <c r="C45" s="219"/>
      <c r="D45" s="219"/>
      <c r="E45" s="219"/>
      <c r="F45" s="220"/>
    </row>
    <row r="46" spans="1:6">
      <c r="A46" s="188"/>
      <c r="B46" s="216" t="s">
        <v>709</v>
      </c>
      <c r="C46" s="219"/>
      <c r="D46" s="219"/>
      <c r="E46" s="219"/>
      <c r="F46" s="220"/>
    </row>
    <row r="47" spans="1:6">
      <c r="A47" s="188"/>
      <c r="B47" s="216" t="s">
        <v>725</v>
      </c>
      <c r="C47" s="219"/>
      <c r="D47" s="219"/>
      <c r="E47" s="219"/>
      <c r="F47" s="220"/>
    </row>
    <row r="48" spans="1:6">
      <c r="A48" s="188"/>
      <c r="B48" s="223" t="s">
        <v>731</v>
      </c>
      <c r="C48" s="221"/>
      <c r="D48" s="221"/>
      <c r="E48" s="221"/>
      <c r="F48" s="222"/>
    </row>
    <row r="49" spans="1:6">
      <c r="A49" s="188"/>
      <c r="B49" s="216" t="s">
        <v>732</v>
      </c>
      <c r="C49" s="221"/>
      <c r="D49" s="221"/>
      <c r="E49" s="221"/>
      <c r="F49" s="222"/>
    </row>
    <row r="50" spans="1:6">
      <c r="A50" s="188"/>
      <c r="B50" s="216" t="s">
        <v>733</v>
      </c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54" t="s">
        <v>37</v>
      </c>
      <c r="B53" s="204"/>
      <c r="C53" s="205"/>
      <c r="D53" s="154" t="s">
        <v>39</v>
      </c>
      <c r="E53" s="204"/>
      <c r="F53" s="205"/>
    </row>
    <row r="54" spans="1:6" ht="18.75">
      <c r="A54" s="206" t="s">
        <v>45</v>
      </c>
      <c r="B54" s="207"/>
      <c r="C54" s="208"/>
      <c r="D54" s="152" t="s">
        <v>46</v>
      </c>
      <c r="E54" s="209">
        <f>E56+E57+B56+B57+B58+E58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4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A25:A31"/>
    <mergeCell ref="E25:F25"/>
    <mergeCell ref="E26:F26"/>
    <mergeCell ref="E27:F27"/>
    <mergeCell ref="E28:F28"/>
    <mergeCell ref="E29:F29"/>
    <mergeCell ref="E30:F30"/>
    <mergeCell ref="E31:F31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55:A58"/>
    <mergeCell ref="D55:D58"/>
    <mergeCell ref="B44:F44"/>
    <mergeCell ref="A45:A51"/>
    <mergeCell ref="B45:F45"/>
    <mergeCell ref="B46:F46"/>
    <mergeCell ref="B49:F49"/>
    <mergeCell ref="B50:F50"/>
    <mergeCell ref="B51:F51"/>
    <mergeCell ref="B47:F47"/>
    <mergeCell ref="B48:F48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J58"/>
  <sheetViews>
    <sheetView topLeftCell="A10" workbookViewId="0">
      <selection activeCell="F60" sqref="F60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57" t="s">
        <v>1</v>
      </c>
      <c r="B2" s="30">
        <v>42608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57" t="s">
        <v>6</v>
      </c>
      <c r="B4" s="10">
        <v>54500</v>
      </c>
      <c r="C4" s="11" t="s">
        <v>7</v>
      </c>
      <c r="D4" s="12">
        <v>0.03</v>
      </c>
      <c r="E4" s="13" t="s">
        <v>8</v>
      </c>
      <c r="F4" s="12">
        <v>0.05</v>
      </c>
    </row>
    <row r="5" spans="1:7">
      <c r="A5" s="157" t="s">
        <v>9</v>
      </c>
      <c r="B5" s="14">
        <f>B6-B4</f>
        <v>1137850</v>
      </c>
      <c r="C5" s="13" t="s">
        <v>10</v>
      </c>
      <c r="D5" s="12">
        <v>0.08</v>
      </c>
      <c r="E5" s="13" t="s">
        <v>11</v>
      </c>
      <c r="F5" s="12">
        <v>0</v>
      </c>
      <c r="G5" s="15"/>
    </row>
    <row r="6" spans="1:7">
      <c r="A6" s="157" t="s">
        <v>12</v>
      </c>
      <c r="B6" s="14">
        <v>1192350</v>
      </c>
      <c r="C6" s="11" t="s">
        <v>13</v>
      </c>
      <c r="D6" s="12">
        <v>0.12</v>
      </c>
      <c r="E6" s="13" t="s">
        <v>14</v>
      </c>
      <c r="F6" s="12">
        <v>0</v>
      </c>
      <c r="G6" s="16"/>
    </row>
    <row r="7" spans="1:7">
      <c r="A7" s="157" t="s">
        <v>15</v>
      </c>
      <c r="B7" s="14">
        <f>B6+'8.25'!B7</f>
        <v>33750450</v>
      </c>
      <c r="C7" s="13" t="s">
        <v>16</v>
      </c>
      <c r="D7" s="12">
        <v>0.18</v>
      </c>
      <c r="E7" s="13" t="s">
        <v>17</v>
      </c>
      <c r="F7" s="12">
        <v>0.4</v>
      </c>
      <c r="G7" s="17"/>
    </row>
    <row r="8" spans="1:7">
      <c r="A8" s="157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57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57" t="s">
        <v>23</v>
      </c>
      <c r="C11" s="157" t="s">
        <v>437</v>
      </c>
      <c r="D11" s="157" t="s">
        <v>25</v>
      </c>
      <c r="E11" s="157"/>
      <c r="F11" s="157" t="s">
        <v>26</v>
      </c>
    </row>
    <row r="12" spans="1:7">
      <c r="A12" s="194"/>
      <c r="B12" s="20" t="s">
        <v>407</v>
      </c>
      <c r="C12" s="6" t="s">
        <v>759</v>
      </c>
      <c r="D12" s="215" t="s">
        <v>27</v>
      </c>
      <c r="E12" s="20" t="s">
        <v>761</v>
      </c>
      <c r="F12" s="6">
        <v>3</v>
      </c>
    </row>
    <row r="13" spans="1:7">
      <c r="A13" s="194"/>
      <c r="B13" s="20" t="s">
        <v>124</v>
      </c>
      <c r="C13" s="6" t="s">
        <v>734</v>
      </c>
      <c r="D13" s="215"/>
      <c r="E13" s="20" t="s">
        <v>762</v>
      </c>
      <c r="F13" s="6">
        <v>3</v>
      </c>
    </row>
    <row r="14" spans="1:7">
      <c r="A14" s="194"/>
      <c r="B14" s="20" t="s">
        <v>406</v>
      </c>
      <c r="C14" s="6" t="s">
        <v>760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736</v>
      </c>
      <c r="D15" s="215"/>
      <c r="E15" s="20" t="s">
        <v>191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10">
      <c r="A17" s="44"/>
      <c r="B17" s="157" t="s">
        <v>30</v>
      </c>
      <c r="C17" s="157" t="s">
        <v>31</v>
      </c>
      <c r="D17" s="157" t="s">
        <v>32</v>
      </c>
      <c r="E17" s="197" t="s">
        <v>33</v>
      </c>
      <c r="F17" s="198"/>
    </row>
    <row r="18" spans="1:10">
      <c r="A18" s="194" t="s">
        <v>34</v>
      </c>
      <c r="B18" s="22"/>
      <c r="C18" s="22" t="s">
        <v>755</v>
      </c>
      <c r="D18" s="23">
        <v>2</v>
      </c>
      <c r="E18" s="200"/>
      <c r="F18" s="201"/>
    </row>
    <row r="19" spans="1:10">
      <c r="A19" s="194"/>
      <c r="B19" s="22"/>
      <c r="C19" s="22"/>
      <c r="D19" s="23"/>
      <c r="E19" s="200"/>
      <c r="F19" s="201"/>
      <c r="J19" s="2" t="s">
        <v>744</v>
      </c>
    </row>
    <row r="20" spans="1:10">
      <c r="A20" s="194"/>
      <c r="B20" s="22"/>
      <c r="C20" s="22"/>
      <c r="D20" s="23"/>
      <c r="E20" s="200"/>
      <c r="F20" s="201"/>
    </row>
    <row r="21" spans="1:10">
      <c r="A21" s="194"/>
      <c r="B21" s="22"/>
      <c r="C21" s="22"/>
      <c r="D21" s="23"/>
      <c r="E21" s="200"/>
      <c r="F21" s="201"/>
    </row>
    <row r="22" spans="1:10">
      <c r="A22" s="194"/>
      <c r="B22" s="22"/>
      <c r="C22" s="22"/>
      <c r="D22" s="23"/>
      <c r="E22" s="200"/>
      <c r="F22" s="201"/>
    </row>
    <row r="23" spans="1:10">
      <c r="A23" s="194"/>
      <c r="B23" s="22"/>
      <c r="C23" s="22"/>
      <c r="D23" s="23"/>
      <c r="E23" s="200"/>
      <c r="F23" s="201"/>
    </row>
    <row r="24" spans="1:10">
      <c r="A24" s="199"/>
      <c r="B24" s="22"/>
      <c r="C24" s="22"/>
      <c r="D24" s="23"/>
      <c r="E24" s="200"/>
      <c r="F24" s="201"/>
    </row>
    <row r="25" spans="1:10">
      <c r="A25" s="194" t="s">
        <v>605</v>
      </c>
      <c r="B25" s="22">
        <v>0.27083333333333331</v>
      </c>
      <c r="C25" s="22" t="s">
        <v>739</v>
      </c>
      <c r="D25" s="23">
        <v>5</v>
      </c>
      <c r="E25" s="200"/>
      <c r="F25" s="201"/>
    </row>
    <row r="26" spans="1:10">
      <c r="A26" s="194"/>
      <c r="B26" s="22">
        <v>0.33333333333333331</v>
      </c>
      <c r="C26" s="22" t="s">
        <v>740</v>
      </c>
      <c r="D26" s="23">
        <v>2</v>
      </c>
      <c r="E26" s="200"/>
      <c r="F26" s="201"/>
    </row>
    <row r="27" spans="1:10">
      <c r="A27" s="194"/>
      <c r="B27" s="22"/>
      <c r="C27" s="22" t="s">
        <v>755</v>
      </c>
      <c r="D27" s="23">
        <v>2</v>
      </c>
      <c r="E27" s="200"/>
      <c r="F27" s="201"/>
    </row>
    <row r="28" spans="1:10">
      <c r="A28" s="194"/>
      <c r="B28" s="22"/>
      <c r="C28" s="22" t="s">
        <v>755</v>
      </c>
      <c r="D28" s="23">
        <v>2</v>
      </c>
      <c r="E28" s="200"/>
      <c r="F28" s="201"/>
    </row>
    <row r="29" spans="1:10">
      <c r="A29" s="194"/>
      <c r="B29" s="22"/>
      <c r="C29" s="22" t="s">
        <v>755</v>
      </c>
      <c r="D29" s="23">
        <v>2</v>
      </c>
      <c r="E29" s="200"/>
      <c r="F29" s="201"/>
    </row>
    <row r="30" spans="1:10">
      <c r="A30" s="194"/>
      <c r="B30" s="22"/>
      <c r="C30" s="22" t="s">
        <v>755</v>
      </c>
      <c r="D30" s="23">
        <v>2</v>
      </c>
      <c r="E30" s="200"/>
      <c r="F30" s="201"/>
    </row>
    <row r="31" spans="1:10">
      <c r="A31" s="194"/>
      <c r="B31" s="22"/>
      <c r="C31" s="22"/>
      <c r="D31" s="23"/>
      <c r="E31" s="200"/>
      <c r="F31" s="201"/>
    </row>
    <row r="32" spans="1:10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103</v>
      </c>
      <c r="D33" s="187" t="s">
        <v>39</v>
      </c>
      <c r="E33" s="157" t="s">
        <v>38</v>
      </c>
      <c r="F33" s="44" t="s">
        <v>751</v>
      </c>
    </row>
    <row r="34" spans="1:6">
      <c r="A34" s="188"/>
      <c r="B34" s="24" t="s">
        <v>40</v>
      </c>
      <c r="C34" s="43" t="s">
        <v>235</v>
      </c>
      <c r="D34" s="191"/>
      <c r="E34" s="157" t="s">
        <v>56</v>
      </c>
      <c r="F34" s="44" t="s">
        <v>752</v>
      </c>
    </row>
    <row r="35" spans="1:6">
      <c r="A35" s="188"/>
      <c r="B35" s="24" t="s">
        <v>41</v>
      </c>
      <c r="C35" s="43" t="s">
        <v>509</v>
      </c>
      <c r="D35" s="191"/>
      <c r="E35" s="157" t="s">
        <v>42</v>
      </c>
      <c r="F35" s="44" t="s">
        <v>753</v>
      </c>
    </row>
    <row r="36" spans="1:6">
      <c r="A36" s="189"/>
      <c r="B36" s="42" t="s">
        <v>672</v>
      </c>
      <c r="C36" s="43" t="s">
        <v>53</v>
      </c>
      <c r="D36" s="192"/>
      <c r="E36" s="157" t="s">
        <v>43</v>
      </c>
      <c r="F36" s="44" t="s">
        <v>754</v>
      </c>
    </row>
    <row r="37" spans="1:6">
      <c r="A37" s="190"/>
      <c r="B37" s="41" t="s">
        <v>58</v>
      </c>
      <c r="C37" s="43" t="s">
        <v>54</v>
      </c>
      <c r="D37" s="193"/>
      <c r="E37" s="157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741</v>
      </c>
      <c r="C39" s="219"/>
      <c r="D39" s="219"/>
      <c r="E39" s="219"/>
      <c r="F39" s="220"/>
    </row>
    <row r="40" spans="1:6">
      <c r="A40" s="188"/>
      <c r="B40" s="216" t="s">
        <v>742</v>
      </c>
      <c r="C40" s="219"/>
      <c r="D40" s="219"/>
      <c r="E40" s="219"/>
      <c r="F40" s="220"/>
    </row>
    <row r="41" spans="1:6">
      <c r="A41" s="188"/>
      <c r="B41" s="216" t="s">
        <v>743</v>
      </c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756</v>
      </c>
      <c r="C45" s="219"/>
      <c r="D45" s="219"/>
      <c r="E45" s="219"/>
      <c r="F45" s="220"/>
    </row>
    <row r="46" spans="1:6">
      <c r="A46" s="188"/>
      <c r="B46" s="216" t="s">
        <v>757</v>
      </c>
      <c r="C46" s="219"/>
      <c r="D46" s="219"/>
      <c r="E46" s="219"/>
      <c r="F46" s="220"/>
    </row>
    <row r="47" spans="1:6">
      <c r="A47" s="188"/>
      <c r="B47" s="216" t="s">
        <v>758</v>
      </c>
      <c r="C47" s="219"/>
      <c r="D47" s="219"/>
      <c r="E47" s="219"/>
      <c r="F47" s="220"/>
    </row>
    <row r="48" spans="1:6">
      <c r="A48" s="188"/>
      <c r="B48" s="223" t="s">
        <v>763</v>
      </c>
      <c r="C48" s="221"/>
      <c r="D48" s="221"/>
      <c r="E48" s="221"/>
      <c r="F48" s="222"/>
    </row>
    <row r="49" spans="1:6">
      <c r="A49" s="188"/>
      <c r="B49" s="216" t="s">
        <v>764</v>
      </c>
      <c r="C49" s="221"/>
      <c r="D49" s="221"/>
      <c r="E49" s="221"/>
      <c r="F49" s="222"/>
    </row>
    <row r="50" spans="1:6">
      <c r="A50" s="188"/>
      <c r="B50" s="216"/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56" t="s">
        <v>37</v>
      </c>
      <c r="B53" s="204"/>
      <c r="C53" s="205"/>
      <c r="D53" s="156" t="s">
        <v>39</v>
      </c>
      <c r="E53" s="204"/>
      <c r="F53" s="205"/>
    </row>
    <row r="54" spans="1:6" ht="18.75">
      <c r="A54" s="206" t="s">
        <v>45</v>
      </c>
      <c r="B54" s="207"/>
      <c r="C54" s="208"/>
      <c r="D54" s="155" t="s">
        <v>46</v>
      </c>
      <c r="E54" s="209">
        <f>E56+E57+B56+B57+B58+E58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50">
    <mergeCell ref="A32:F32"/>
    <mergeCell ref="E19:F19"/>
    <mergeCell ref="E20:F20"/>
    <mergeCell ref="E21:F21"/>
    <mergeCell ref="E22:F22"/>
    <mergeCell ref="E23:F23"/>
    <mergeCell ref="A39:A44"/>
    <mergeCell ref="B39:F39"/>
    <mergeCell ref="B40:F40"/>
    <mergeCell ref="B41:F41"/>
    <mergeCell ref="B42:F42"/>
    <mergeCell ref="B43:F43"/>
    <mergeCell ref="B44:F44"/>
    <mergeCell ref="A55:A58"/>
    <mergeCell ref="D55:D58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  <mergeCell ref="A33:A37"/>
    <mergeCell ref="D33:D37"/>
    <mergeCell ref="A38:F38"/>
    <mergeCell ref="A16:F16"/>
    <mergeCell ref="E17:F17"/>
    <mergeCell ref="A18:A24"/>
    <mergeCell ref="E18:F18"/>
    <mergeCell ref="A25:A31"/>
    <mergeCell ref="E25:F25"/>
    <mergeCell ref="E26:F26"/>
    <mergeCell ref="E27:F27"/>
    <mergeCell ref="E28:F28"/>
    <mergeCell ref="E29:F29"/>
    <mergeCell ref="E24:F24"/>
    <mergeCell ref="E30:F30"/>
    <mergeCell ref="E31:F31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G58"/>
  <sheetViews>
    <sheetView workbookViewId="0">
      <selection activeCell="B12" sqref="B12:C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60" t="s">
        <v>1</v>
      </c>
      <c r="B2" s="30">
        <v>42609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60" t="s">
        <v>6</v>
      </c>
      <c r="B4" s="10">
        <v>1475800</v>
      </c>
      <c r="C4" s="11" t="s">
        <v>7</v>
      </c>
      <c r="D4" s="12">
        <v>0.02</v>
      </c>
      <c r="E4" s="13" t="s">
        <v>8</v>
      </c>
      <c r="F4" s="12">
        <v>0.11</v>
      </c>
    </row>
    <row r="5" spans="1:7">
      <c r="A5" s="160" t="s">
        <v>9</v>
      </c>
      <c r="B5" s="14">
        <v>1249400</v>
      </c>
      <c r="C5" s="13" t="s">
        <v>10</v>
      </c>
      <c r="D5" s="12">
        <v>0.03</v>
      </c>
      <c r="E5" s="13" t="s">
        <v>11</v>
      </c>
      <c r="F5" s="12">
        <v>0.12</v>
      </c>
      <c r="G5" s="15"/>
    </row>
    <row r="6" spans="1:7">
      <c r="A6" s="160" t="s">
        <v>12</v>
      </c>
      <c r="B6" s="14">
        <v>2725200</v>
      </c>
      <c r="C6" s="11" t="s">
        <v>13</v>
      </c>
      <c r="D6" s="12">
        <v>0.04</v>
      </c>
      <c r="E6" s="13" t="s">
        <v>14</v>
      </c>
      <c r="F6" s="12">
        <v>0.19</v>
      </c>
      <c r="G6" s="16"/>
    </row>
    <row r="7" spans="1:7">
      <c r="A7" s="160" t="s">
        <v>15</v>
      </c>
      <c r="B7" s="14">
        <f>B6+'8.26'!B7</f>
        <v>36475650</v>
      </c>
      <c r="C7" s="13" t="s">
        <v>16</v>
      </c>
      <c r="D7" s="12">
        <v>0.17</v>
      </c>
      <c r="E7" s="13" t="s">
        <v>17</v>
      </c>
      <c r="F7" s="12">
        <v>0.3</v>
      </c>
      <c r="G7" s="17"/>
    </row>
    <row r="8" spans="1:7">
      <c r="A8" s="160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60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60" t="s">
        <v>23</v>
      </c>
      <c r="C11" s="160" t="s">
        <v>437</v>
      </c>
      <c r="D11" s="160" t="s">
        <v>25</v>
      </c>
      <c r="E11" s="160"/>
      <c r="F11" s="160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60</v>
      </c>
      <c r="F12" s="6">
        <v>7</v>
      </c>
    </row>
    <row r="13" spans="1:7">
      <c r="A13" s="194"/>
      <c r="B13" s="20" t="s">
        <v>124</v>
      </c>
      <c r="C13" s="6" t="s">
        <v>734</v>
      </c>
      <c r="D13" s="215"/>
      <c r="E13" s="20" t="s">
        <v>62</v>
      </c>
      <c r="F13" s="6">
        <v>6</v>
      </c>
    </row>
    <row r="14" spans="1:7">
      <c r="A14" s="194"/>
      <c r="B14" s="20" t="s">
        <v>406</v>
      </c>
      <c r="C14" s="6" t="s">
        <v>792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793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60" t="s">
        <v>30</v>
      </c>
      <c r="C17" s="160" t="s">
        <v>31</v>
      </c>
      <c r="D17" s="160" t="s">
        <v>32</v>
      </c>
      <c r="E17" s="197" t="s">
        <v>33</v>
      </c>
      <c r="F17" s="198"/>
    </row>
    <row r="18" spans="1:6">
      <c r="A18" s="194" t="s">
        <v>34</v>
      </c>
      <c r="B18" s="22">
        <v>0.52083333333333337</v>
      </c>
      <c r="C18" s="22" t="s">
        <v>775</v>
      </c>
      <c r="D18" s="23">
        <v>10</v>
      </c>
      <c r="E18" s="200" t="s">
        <v>60</v>
      </c>
      <c r="F18" s="201"/>
    </row>
    <row r="19" spans="1:6">
      <c r="A19" s="194"/>
      <c r="B19" s="22">
        <v>4.1666666666666664E-2</v>
      </c>
      <c r="C19" s="22" t="s">
        <v>776</v>
      </c>
      <c r="D19" s="23">
        <v>7</v>
      </c>
      <c r="E19" s="200" t="s">
        <v>783</v>
      </c>
      <c r="F19" s="201"/>
    </row>
    <row r="20" spans="1:6">
      <c r="A20" s="194"/>
      <c r="B20" s="22">
        <v>4.1666666666666664E-2</v>
      </c>
      <c r="C20" s="22" t="s">
        <v>777</v>
      </c>
      <c r="D20" s="23">
        <v>2</v>
      </c>
      <c r="E20" s="200" t="s">
        <v>784</v>
      </c>
      <c r="F20" s="201"/>
    </row>
    <row r="21" spans="1:6">
      <c r="A21" s="194"/>
      <c r="B21" s="22">
        <v>4.1666666666666664E-2</v>
      </c>
      <c r="C21" s="22" t="s">
        <v>778</v>
      </c>
      <c r="D21" s="23">
        <v>2</v>
      </c>
      <c r="E21" s="200" t="s">
        <v>785</v>
      </c>
      <c r="F21" s="201"/>
    </row>
    <row r="22" spans="1:6">
      <c r="A22" s="194"/>
      <c r="B22" s="22"/>
      <c r="C22" s="22"/>
      <c r="D22" s="23"/>
      <c r="E22" s="200" t="s">
        <v>786</v>
      </c>
      <c r="F22" s="201"/>
    </row>
    <row r="23" spans="1:6">
      <c r="A23" s="194"/>
      <c r="B23" s="22"/>
      <c r="C23" s="22"/>
      <c r="D23" s="23"/>
      <c r="E23" s="200" t="s">
        <v>787</v>
      </c>
      <c r="F23" s="201"/>
    </row>
    <row r="24" spans="1:6">
      <c r="A24" s="199"/>
      <c r="B24" s="22"/>
      <c r="C24" s="22"/>
      <c r="D24" s="23"/>
      <c r="E24" s="200" t="s">
        <v>62</v>
      </c>
      <c r="F24" s="201"/>
    </row>
    <row r="25" spans="1:6">
      <c r="A25" s="194" t="s">
        <v>605</v>
      </c>
      <c r="B25" s="22">
        <v>0.29166666666666669</v>
      </c>
      <c r="C25" s="22" t="s">
        <v>779</v>
      </c>
      <c r="D25" s="23">
        <v>6</v>
      </c>
      <c r="E25" s="200" t="s">
        <v>788</v>
      </c>
      <c r="F25" s="201"/>
    </row>
    <row r="26" spans="1:6">
      <c r="A26" s="194"/>
      <c r="B26" s="22"/>
      <c r="C26" s="22"/>
      <c r="D26" s="23"/>
      <c r="E26" s="200" t="s">
        <v>784</v>
      </c>
      <c r="F26" s="201"/>
    </row>
    <row r="27" spans="1:6">
      <c r="A27" s="194"/>
      <c r="B27" s="22"/>
      <c r="C27" s="22"/>
      <c r="D27" s="23"/>
      <c r="E27" s="200" t="s">
        <v>789</v>
      </c>
      <c r="F27" s="201"/>
    </row>
    <row r="28" spans="1:6">
      <c r="A28" s="194"/>
      <c r="B28" s="22"/>
      <c r="C28" s="22"/>
      <c r="D28" s="23"/>
      <c r="E28" s="200" t="s">
        <v>338</v>
      </c>
      <c r="F28" s="201"/>
    </row>
    <row r="29" spans="1:6">
      <c r="A29" s="194"/>
      <c r="B29" s="22"/>
      <c r="C29" s="22"/>
      <c r="D29" s="23"/>
      <c r="E29" s="200" t="s">
        <v>785</v>
      </c>
      <c r="F29" s="201"/>
    </row>
    <row r="30" spans="1:6">
      <c r="A30" s="194"/>
      <c r="B30" s="22"/>
      <c r="C30" s="22"/>
      <c r="D30" s="23"/>
      <c r="E30" s="200" t="s">
        <v>786</v>
      </c>
      <c r="F30" s="201"/>
    </row>
    <row r="31" spans="1:6">
      <c r="A31" s="194"/>
      <c r="B31" s="22"/>
      <c r="C31" s="22"/>
      <c r="D31" s="23"/>
      <c r="E31" s="200" t="s">
        <v>790</v>
      </c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/>
      <c r="D33" s="187" t="s">
        <v>39</v>
      </c>
      <c r="E33" s="160" t="s">
        <v>38</v>
      </c>
      <c r="F33" s="44" t="s">
        <v>754</v>
      </c>
    </row>
    <row r="34" spans="1:6">
      <c r="A34" s="188"/>
      <c r="B34" s="24" t="s">
        <v>40</v>
      </c>
      <c r="C34" s="43" t="s">
        <v>771</v>
      </c>
      <c r="D34" s="191"/>
      <c r="E34" s="160" t="s">
        <v>56</v>
      </c>
      <c r="F34" s="44" t="s">
        <v>480</v>
      </c>
    </row>
    <row r="35" spans="1:6">
      <c r="A35" s="188"/>
      <c r="B35" s="24" t="s">
        <v>41</v>
      </c>
      <c r="C35" s="43" t="s">
        <v>772</v>
      </c>
      <c r="D35" s="191"/>
      <c r="E35" s="160" t="s">
        <v>42</v>
      </c>
      <c r="F35" s="44" t="s">
        <v>310</v>
      </c>
    </row>
    <row r="36" spans="1:6">
      <c r="A36" s="189"/>
      <c r="B36" s="42" t="s">
        <v>672</v>
      </c>
      <c r="C36" s="43" t="s">
        <v>773</v>
      </c>
      <c r="D36" s="192"/>
      <c r="E36" s="160" t="s">
        <v>43</v>
      </c>
      <c r="F36" s="44" t="s">
        <v>765</v>
      </c>
    </row>
    <row r="37" spans="1:6">
      <c r="A37" s="190"/>
      <c r="B37" s="41" t="s">
        <v>58</v>
      </c>
      <c r="C37" s="43" t="s">
        <v>774</v>
      </c>
      <c r="D37" s="193"/>
      <c r="E37" s="160" t="s">
        <v>55</v>
      </c>
      <c r="F37" s="44" t="s">
        <v>261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780</v>
      </c>
      <c r="C39" s="219"/>
      <c r="D39" s="219"/>
      <c r="E39" s="219"/>
      <c r="F39" s="220"/>
    </row>
    <row r="40" spans="1:6">
      <c r="A40" s="188"/>
      <c r="B40" s="216" t="s">
        <v>781</v>
      </c>
      <c r="C40" s="219"/>
      <c r="D40" s="219"/>
      <c r="E40" s="219"/>
      <c r="F40" s="220"/>
    </row>
    <row r="41" spans="1:6">
      <c r="A41" s="188"/>
      <c r="B41" s="216" t="s">
        <v>782</v>
      </c>
      <c r="C41" s="217"/>
      <c r="D41" s="217"/>
      <c r="E41" s="217"/>
      <c r="F41" s="218"/>
    </row>
    <row r="42" spans="1:6">
      <c r="A42" s="188"/>
      <c r="B42" s="216" t="s">
        <v>791</v>
      </c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16" t="s">
        <v>766</v>
      </c>
      <c r="C45" s="219"/>
      <c r="D45" s="219"/>
      <c r="E45" s="219"/>
      <c r="F45" s="220"/>
    </row>
    <row r="46" spans="1:6">
      <c r="A46" s="188"/>
      <c r="B46" s="216" t="s">
        <v>767</v>
      </c>
      <c r="C46" s="219"/>
      <c r="D46" s="219"/>
      <c r="E46" s="219"/>
      <c r="F46" s="220"/>
    </row>
    <row r="47" spans="1:6">
      <c r="A47" s="188"/>
      <c r="B47" s="216" t="s">
        <v>768</v>
      </c>
      <c r="C47" s="219"/>
      <c r="D47" s="219"/>
      <c r="E47" s="219"/>
      <c r="F47" s="220"/>
    </row>
    <row r="48" spans="1:6">
      <c r="A48" s="188"/>
      <c r="B48" s="216" t="s">
        <v>769</v>
      </c>
      <c r="C48" s="221"/>
      <c r="D48" s="221"/>
      <c r="E48" s="221"/>
      <c r="F48" s="222"/>
    </row>
    <row r="49" spans="1:6">
      <c r="A49" s="188"/>
      <c r="B49" s="216" t="s">
        <v>770</v>
      </c>
      <c r="C49" s="221"/>
      <c r="D49" s="221"/>
      <c r="E49" s="221"/>
      <c r="F49" s="222"/>
    </row>
    <row r="50" spans="1:6">
      <c r="A50" s="188"/>
      <c r="B50" s="216"/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59" t="s">
        <v>37</v>
      </c>
      <c r="B53" s="204"/>
      <c r="C53" s="205"/>
      <c r="D53" s="159" t="s">
        <v>39</v>
      </c>
      <c r="E53" s="204"/>
      <c r="F53" s="205"/>
    </row>
    <row r="54" spans="1:6" ht="18.75">
      <c r="A54" s="206" t="s">
        <v>45</v>
      </c>
      <c r="B54" s="207"/>
      <c r="C54" s="208"/>
      <c r="D54" s="158" t="s">
        <v>46</v>
      </c>
      <c r="E54" s="209">
        <f>E56+E57+B56+B57+B58+E58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50">
    <mergeCell ref="A55:A58"/>
    <mergeCell ref="D55:D58"/>
    <mergeCell ref="B44:F44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25:A31"/>
    <mergeCell ref="E25:F25"/>
    <mergeCell ref="E26:F26"/>
    <mergeCell ref="E27:F27"/>
    <mergeCell ref="E28:F28"/>
    <mergeCell ref="E29:F29"/>
    <mergeCell ref="E30:F30"/>
    <mergeCell ref="E31:F31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G58"/>
  <sheetViews>
    <sheetView workbookViewId="0">
      <selection activeCell="C15" sqref="C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63" t="s">
        <v>1</v>
      </c>
      <c r="B2" s="30">
        <v>42610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63" t="s">
        <v>6</v>
      </c>
      <c r="B4" s="10">
        <v>1795800</v>
      </c>
      <c r="C4" s="11" t="s">
        <v>7</v>
      </c>
      <c r="D4" s="12">
        <v>7.0000000000000007E-2</v>
      </c>
      <c r="E4" s="13" t="s">
        <v>8</v>
      </c>
      <c r="F4" s="12">
        <v>0.28999999999999998</v>
      </c>
    </row>
    <row r="5" spans="1:7">
      <c r="A5" s="163" t="s">
        <v>9</v>
      </c>
      <c r="B5" s="14">
        <v>917000</v>
      </c>
      <c r="C5" s="13" t="s">
        <v>10</v>
      </c>
      <c r="D5" s="12">
        <v>0.12</v>
      </c>
      <c r="E5" s="13" t="s">
        <v>11</v>
      </c>
      <c r="F5" s="12">
        <v>0</v>
      </c>
      <c r="G5" s="15"/>
    </row>
    <row r="6" spans="1:7">
      <c r="A6" s="163" t="s">
        <v>12</v>
      </c>
      <c r="B6" s="14">
        <v>2712300</v>
      </c>
      <c r="C6" s="11" t="s">
        <v>13</v>
      </c>
      <c r="D6" s="12">
        <v>0.09</v>
      </c>
      <c r="E6" s="13" t="s">
        <v>14</v>
      </c>
      <c r="F6" s="12">
        <v>0</v>
      </c>
      <c r="G6" s="16"/>
    </row>
    <row r="7" spans="1:7">
      <c r="A7" s="163" t="s">
        <v>15</v>
      </c>
      <c r="B7" s="14">
        <f>B6+'8.27'!B7</f>
        <v>39187950</v>
      </c>
      <c r="C7" s="13" t="s">
        <v>16</v>
      </c>
      <c r="D7" s="12">
        <v>0.24</v>
      </c>
      <c r="E7" s="13" t="s">
        <v>17</v>
      </c>
      <c r="F7" s="12">
        <v>0.17</v>
      </c>
      <c r="G7" s="17"/>
    </row>
    <row r="8" spans="1:7">
      <c r="A8" s="163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63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63" t="s">
        <v>23</v>
      </c>
      <c r="C11" s="163" t="s">
        <v>437</v>
      </c>
      <c r="D11" s="163" t="s">
        <v>25</v>
      </c>
      <c r="E11" s="163"/>
      <c r="F11" s="163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191</v>
      </c>
      <c r="F12" s="6">
        <v>8</v>
      </c>
    </row>
    <row r="13" spans="1:7">
      <c r="A13" s="194"/>
      <c r="B13" s="20" t="s">
        <v>124</v>
      </c>
      <c r="C13" s="6" t="s">
        <v>734</v>
      </c>
      <c r="D13" s="215"/>
      <c r="E13" s="20" t="s">
        <v>812</v>
      </c>
      <c r="F13" s="6">
        <v>8</v>
      </c>
    </row>
    <row r="14" spans="1:7">
      <c r="A14" s="194"/>
      <c r="B14" s="20" t="s">
        <v>406</v>
      </c>
      <c r="C14" s="6" t="s">
        <v>811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868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63" t="s">
        <v>30</v>
      </c>
      <c r="C17" s="163" t="s">
        <v>31</v>
      </c>
      <c r="D17" s="163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808</v>
      </c>
      <c r="D18" s="23">
        <v>12</v>
      </c>
      <c r="E18" s="200"/>
      <c r="F18" s="201"/>
    </row>
    <row r="19" spans="1:6">
      <c r="A19" s="194"/>
      <c r="B19" s="22">
        <v>0.52083333333333337</v>
      </c>
      <c r="C19" s="22" t="s">
        <v>809</v>
      </c>
      <c r="D19" s="23">
        <v>9</v>
      </c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>
        <v>0.22916666666666666</v>
      </c>
      <c r="C25" s="22" t="s">
        <v>810</v>
      </c>
      <c r="D25" s="23">
        <v>2</v>
      </c>
      <c r="E25" s="200"/>
      <c r="F25" s="201"/>
    </row>
    <row r="26" spans="1:6">
      <c r="A26" s="194"/>
      <c r="B26" s="22"/>
      <c r="C26" s="22"/>
      <c r="D26" s="23"/>
      <c r="E26" s="200"/>
      <c r="F26" s="201"/>
    </row>
    <row r="27" spans="1:6">
      <c r="A27" s="194"/>
      <c r="B27" s="22"/>
      <c r="C27" s="22"/>
      <c r="D27" s="23"/>
      <c r="E27" s="200"/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264</v>
      </c>
      <c r="D33" s="187" t="s">
        <v>39</v>
      </c>
      <c r="E33" s="163" t="s">
        <v>38</v>
      </c>
      <c r="F33" s="44" t="s">
        <v>83</v>
      </c>
    </row>
    <row r="34" spans="1:6">
      <c r="A34" s="188"/>
      <c r="B34" s="24" t="s">
        <v>40</v>
      </c>
      <c r="C34" s="43" t="s">
        <v>801</v>
      </c>
      <c r="D34" s="191"/>
      <c r="E34" s="163" t="s">
        <v>56</v>
      </c>
      <c r="F34" s="44" t="s">
        <v>183</v>
      </c>
    </row>
    <row r="35" spans="1:6">
      <c r="A35" s="188"/>
      <c r="B35" s="24" t="s">
        <v>41</v>
      </c>
      <c r="C35" s="43" t="s">
        <v>103</v>
      </c>
      <c r="D35" s="191"/>
      <c r="E35" s="163" t="s">
        <v>42</v>
      </c>
      <c r="F35" s="44" t="s">
        <v>82</v>
      </c>
    </row>
    <row r="36" spans="1:6">
      <c r="A36" s="189"/>
      <c r="B36" s="42" t="s">
        <v>672</v>
      </c>
      <c r="C36" s="43" t="s">
        <v>802</v>
      </c>
      <c r="D36" s="192"/>
      <c r="E36" s="163" t="s">
        <v>43</v>
      </c>
      <c r="F36" s="44" t="s">
        <v>331</v>
      </c>
    </row>
    <row r="37" spans="1:6">
      <c r="A37" s="190"/>
      <c r="B37" s="41" t="s">
        <v>58</v>
      </c>
      <c r="C37" s="43" t="s">
        <v>803</v>
      </c>
      <c r="D37" s="193"/>
      <c r="E37" s="163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804</v>
      </c>
      <c r="C39" s="219"/>
      <c r="D39" s="219"/>
      <c r="E39" s="219"/>
      <c r="F39" s="220"/>
    </row>
    <row r="40" spans="1:6">
      <c r="A40" s="188"/>
      <c r="B40" s="216" t="s">
        <v>805</v>
      </c>
      <c r="C40" s="219"/>
      <c r="D40" s="219"/>
      <c r="E40" s="219"/>
      <c r="F40" s="220"/>
    </row>
    <row r="41" spans="1:6">
      <c r="A41" s="188"/>
      <c r="B41" s="216" t="s">
        <v>806</v>
      </c>
      <c r="C41" s="217"/>
      <c r="D41" s="217"/>
      <c r="E41" s="217"/>
      <c r="F41" s="218"/>
    </row>
    <row r="42" spans="1:6">
      <c r="A42" s="188"/>
      <c r="B42" s="216" t="s">
        <v>807</v>
      </c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16" t="s">
        <v>794</v>
      </c>
      <c r="C45" s="219"/>
      <c r="D45" s="219"/>
      <c r="E45" s="219"/>
      <c r="F45" s="220"/>
    </row>
    <row r="46" spans="1:6">
      <c r="A46" s="188"/>
      <c r="B46" s="216" t="s">
        <v>798</v>
      </c>
      <c r="C46" s="219"/>
      <c r="D46" s="219"/>
      <c r="E46" s="219"/>
      <c r="F46" s="220"/>
    </row>
    <row r="47" spans="1:6">
      <c r="A47" s="188"/>
      <c r="B47" s="216" t="s">
        <v>795</v>
      </c>
      <c r="C47" s="219"/>
      <c r="D47" s="219"/>
      <c r="E47" s="219"/>
      <c r="F47" s="220"/>
    </row>
    <row r="48" spans="1:6">
      <c r="A48" s="188"/>
      <c r="B48" s="216" t="s">
        <v>799</v>
      </c>
      <c r="C48" s="221"/>
      <c r="D48" s="221"/>
      <c r="E48" s="221"/>
      <c r="F48" s="222"/>
    </row>
    <row r="49" spans="1:6">
      <c r="A49" s="188"/>
      <c r="B49" s="216" t="s">
        <v>796</v>
      </c>
      <c r="C49" s="221"/>
      <c r="D49" s="221"/>
      <c r="E49" s="221"/>
      <c r="F49" s="222"/>
    </row>
    <row r="50" spans="1:6">
      <c r="A50" s="188"/>
      <c r="B50" s="216" t="s">
        <v>800</v>
      </c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62" t="s">
        <v>37</v>
      </c>
      <c r="B53" s="204"/>
      <c r="C53" s="205"/>
      <c r="D53" s="162" t="s">
        <v>39</v>
      </c>
      <c r="E53" s="204"/>
      <c r="F53" s="205"/>
    </row>
    <row r="54" spans="1:6" ht="18.75">
      <c r="A54" s="206" t="s">
        <v>45</v>
      </c>
      <c r="B54" s="207"/>
      <c r="C54" s="208"/>
      <c r="D54" s="161" t="s">
        <v>46</v>
      </c>
      <c r="E54" s="209">
        <f>SUM(C56:C58,F56:F58)</f>
        <v>48000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 t="s">
        <v>797</v>
      </c>
      <c r="C56" s="28">
        <v>30000</v>
      </c>
      <c r="D56" s="203"/>
      <c r="E56" s="28" t="s">
        <v>797</v>
      </c>
      <c r="F56" s="28">
        <v>18000</v>
      </c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50">
    <mergeCell ref="A55:A58"/>
    <mergeCell ref="D55:D58"/>
    <mergeCell ref="B44:F44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25:A31"/>
    <mergeCell ref="E25:F25"/>
    <mergeCell ref="E26:F26"/>
    <mergeCell ref="E27:F27"/>
    <mergeCell ref="E28:F28"/>
    <mergeCell ref="E29:F29"/>
    <mergeCell ref="E30:F30"/>
    <mergeCell ref="E31:F31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G58"/>
  <sheetViews>
    <sheetView topLeftCell="A4" workbookViewId="0">
      <selection activeCell="C15" sqref="C15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65" t="s">
        <v>1</v>
      </c>
      <c r="B2" s="30">
        <v>42611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65" t="s">
        <v>6</v>
      </c>
      <c r="B4" s="10">
        <v>561500</v>
      </c>
      <c r="C4" s="11" t="s">
        <v>7</v>
      </c>
      <c r="D4" s="12">
        <v>0.03</v>
      </c>
      <c r="E4" s="13" t="s">
        <v>8</v>
      </c>
      <c r="F4" s="12">
        <v>0.04</v>
      </c>
    </row>
    <row r="5" spans="1:7">
      <c r="A5" s="165" t="s">
        <v>9</v>
      </c>
      <c r="B5" s="14">
        <v>1794300</v>
      </c>
      <c r="C5" s="13" t="s">
        <v>10</v>
      </c>
      <c r="D5" s="12">
        <v>0.02</v>
      </c>
      <c r="E5" s="13" t="s">
        <v>11</v>
      </c>
      <c r="F5" s="12">
        <v>0.02</v>
      </c>
      <c r="G5" s="15"/>
    </row>
    <row r="6" spans="1:7">
      <c r="A6" s="165" t="s">
        <v>12</v>
      </c>
      <c r="B6" s="14">
        <v>2355800</v>
      </c>
      <c r="C6" s="11" t="s">
        <v>13</v>
      </c>
      <c r="D6" s="12">
        <v>0.03</v>
      </c>
      <c r="E6" s="13" t="s">
        <v>14</v>
      </c>
      <c r="F6" s="12">
        <v>0.45</v>
      </c>
      <c r="G6" s="16"/>
    </row>
    <row r="7" spans="1:7">
      <c r="A7" s="165" t="s">
        <v>15</v>
      </c>
      <c r="B7" s="14">
        <f>B6+'8.28'!B7</f>
        <v>41543750</v>
      </c>
      <c r="C7" s="13" t="s">
        <v>16</v>
      </c>
      <c r="D7" s="12">
        <v>0.11</v>
      </c>
      <c r="E7" s="13" t="s">
        <v>17</v>
      </c>
      <c r="F7" s="12">
        <v>0.28000000000000003</v>
      </c>
      <c r="G7" s="17"/>
    </row>
    <row r="8" spans="1:7">
      <c r="A8" s="165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65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65" t="s">
        <v>23</v>
      </c>
      <c r="C11" s="165" t="s">
        <v>437</v>
      </c>
      <c r="D11" s="165" t="s">
        <v>25</v>
      </c>
      <c r="E11" s="165"/>
      <c r="F11" s="165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825</v>
      </c>
      <c r="F12" s="6">
        <v>12</v>
      </c>
    </row>
    <row r="13" spans="1:7">
      <c r="A13" s="194"/>
      <c r="B13" s="20" t="s">
        <v>124</v>
      </c>
      <c r="C13" s="6" t="s">
        <v>734</v>
      </c>
      <c r="D13" s="215"/>
      <c r="E13" s="20" t="s">
        <v>840</v>
      </c>
      <c r="F13" s="6">
        <v>3</v>
      </c>
    </row>
    <row r="14" spans="1:7">
      <c r="A14" s="194"/>
      <c r="B14" s="20" t="s">
        <v>406</v>
      </c>
      <c r="C14" s="6" t="s">
        <v>870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869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65" t="s">
        <v>30</v>
      </c>
      <c r="C17" s="165" t="s">
        <v>31</v>
      </c>
      <c r="D17" s="165" t="s">
        <v>32</v>
      </c>
      <c r="E17" s="197" t="s">
        <v>33</v>
      </c>
      <c r="F17" s="198"/>
    </row>
    <row r="18" spans="1:6">
      <c r="A18" s="194" t="s">
        <v>34</v>
      </c>
      <c r="B18" s="22">
        <v>0.49305555555555558</v>
      </c>
      <c r="C18" s="22" t="s">
        <v>822</v>
      </c>
      <c r="D18" s="23">
        <v>3</v>
      </c>
      <c r="E18" s="200"/>
      <c r="F18" s="201"/>
    </row>
    <row r="19" spans="1:6">
      <c r="A19" s="194"/>
      <c r="B19" s="22">
        <v>0.5</v>
      </c>
      <c r="C19" s="22" t="s">
        <v>823</v>
      </c>
      <c r="D19" s="23">
        <v>5</v>
      </c>
      <c r="E19" s="200"/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>
        <v>0.29166666666666669</v>
      </c>
      <c r="C25" s="22" t="s">
        <v>824</v>
      </c>
      <c r="D25" s="23">
        <v>12</v>
      </c>
      <c r="E25" s="200" t="s">
        <v>825</v>
      </c>
      <c r="F25" s="201"/>
    </row>
    <row r="26" spans="1:6">
      <c r="A26" s="194"/>
      <c r="B26" s="22">
        <v>0.3125</v>
      </c>
      <c r="C26" s="22" t="s">
        <v>838</v>
      </c>
      <c r="D26" s="23">
        <v>2</v>
      </c>
      <c r="E26" s="46" t="s">
        <v>829</v>
      </c>
      <c r="F26" s="47"/>
    </row>
    <row r="27" spans="1:6">
      <c r="A27" s="194"/>
      <c r="B27" s="22"/>
      <c r="C27" s="22"/>
      <c r="D27" s="23"/>
      <c r="E27" s="46" t="s">
        <v>830</v>
      </c>
      <c r="F27" s="47"/>
    </row>
    <row r="28" spans="1:6">
      <c r="A28" s="194"/>
      <c r="B28" s="22"/>
      <c r="C28" s="22"/>
      <c r="D28" s="23"/>
      <c r="E28" s="46" t="s">
        <v>831</v>
      </c>
      <c r="F28" s="47"/>
    </row>
    <row r="29" spans="1:6">
      <c r="A29" s="194"/>
      <c r="B29" s="22"/>
      <c r="C29" s="22"/>
      <c r="D29" s="23"/>
      <c r="E29" s="46" t="s">
        <v>832</v>
      </c>
      <c r="F29" s="47"/>
    </row>
    <row r="30" spans="1:6">
      <c r="A30" s="194"/>
      <c r="B30" s="22"/>
      <c r="C30" s="22"/>
      <c r="D30" s="23"/>
      <c r="E30" s="46" t="s">
        <v>833</v>
      </c>
      <c r="F30" s="47"/>
    </row>
    <row r="31" spans="1:6">
      <c r="A31" s="194"/>
      <c r="B31" s="22"/>
      <c r="C31" s="22"/>
      <c r="D31" s="23"/>
      <c r="E31" s="46" t="s">
        <v>834</v>
      </c>
      <c r="F31" s="47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817</v>
      </c>
      <c r="D33" s="187" t="s">
        <v>39</v>
      </c>
      <c r="E33" s="165" t="s">
        <v>38</v>
      </c>
      <c r="F33" s="44" t="s">
        <v>137</v>
      </c>
    </row>
    <row r="34" spans="1:6">
      <c r="A34" s="188"/>
      <c r="B34" s="24" t="s">
        <v>40</v>
      </c>
      <c r="C34" s="43" t="s">
        <v>818</v>
      </c>
      <c r="D34" s="191"/>
      <c r="E34" s="165" t="s">
        <v>56</v>
      </c>
      <c r="F34" s="44" t="s">
        <v>813</v>
      </c>
    </row>
    <row r="35" spans="1:6">
      <c r="A35" s="188"/>
      <c r="B35" s="24" t="s">
        <v>41</v>
      </c>
      <c r="C35" s="43" t="s">
        <v>819</v>
      </c>
      <c r="D35" s="191"/>
      <c r="E35" s="165" t="s">
        <v>42</v>
      </c>
      <c r="F35" s="44" t="s">
        <v>814</v>
      </c>
    </row>
    <row r="36" spans="1:6">
      <c r="A36" s="189"/>
      <c r="B36" s="42" t="s">
        <v>672</v>
      </c>
      <c r="C36" s="43" t="s">
        <v>820</v>
      </c>
      <c r="D36" s="192"/>
      <c r="E36" s="165" t="s">
        <v>43</v>
      </c>
      <c r="F36" s="44" t="s">
        <v>837</v>
      </c>
    </row>
    <row r="37" spans="1:6">
      <c r="A37" s="190"/>
      <c r="B37" s="41" t="s">
        <v>58</v>
      </c>
      <c r="C37" s="43" t="s">
        <v>821</v>
      </c>
      <c r="D37" s="193"/>
      <c r="E37" s="165" t="s">
        <v>55</v>
      </c>
      <c r="F37" s="44" t="s">
        <v>83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826</v>
      </c>
      <c r="C39" s="219"/>
      <c r="D39" s="219"/>
      <c r="E39" s="219"/>
      <c r="F39" s="220"/>
    </row>
    <row r="40" spans="1:6">
      <c r="A40" s="188"/>
      <c r="B40" s="216" t="s">
        <v>827</v>
      </c>
      <c r="C40" s="219"/>
      <c r="D40" s="219"/>
      <c r="E40" s="219"/>
      <c r="F40" s="220"/>
    </row>
    <row r="41" spans="1:6">
      <c r="A41" s="188"/>
      <c r="B41" s="216" t="s">
        <v>828</v>
      </c>
      <c r="C41" s="217"/>
      <c r="D41" s="217"/>
      <c r="E41" s="217"/>
      <c r="F41" s="218"/>
    </row>
    <row r="42" spans="1:6">
      <c r="A42" s="188"/>
      <c r="B42" s="216"/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815</v>
      </c>
      <c r="C45" s="219"/>
      <c r="D45" s="219"/>
      <c r="E45" s="219"/>
      <c r="F45" s="220"/>
    </row>
    <row r="46" spans="1:6">
      <c r="A46" s="188"/>
      <c r="B46" s="216" t="s">
        <v>816</v>
      </c>
      <c r="C46" s="219"/>
      <c r="D46" s="219"/>
      <c r="E46" s="219"/>
      <c r="F46" s="220"/>
    </row>
    <row r="47" spans="1:6">
      <c r="A47" s="188"/>
      <c r="B47" s="223" t="s">
        <v>835</v>
      </c>
      <c r="C47" s="219"/>
      <c r="D47" s="219"/>
      <c r="E47" s="219"/>
      <c r="F47" s="220"/>
    </row>
    <row r="48" spans="1:6">
      <c r="A48" s="188"/>
      <c r="B48" s="216" t="s">
        <v>836</v>
      </c>
      <c r="C48" s="221"/>
      <c r="D48" s="221"/>
      <c r="E48" s="221"/>
      <c r="F48" s="222"/>
    </row>
    <row r="49" spans="1:6">
      <c r="A49" s="188"/>
      <c r="B49" s="216"/>
      <c r="C49" s="221"/>
      <c r="D49" s="221"/>
      <c r="E49" s="221"/>
      <c r="F49" s="222"/>
    </row>
    <row r="50" spans="1:6">
      <c r="A50" s="188"/>
      <c r="B50" s="216"/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66" t="s">
        <v>37</v>
      </c>
      <c r="B53" s="204"/>
      <c r="C53" s="205"/>
      <c r="D53" s="166" t="s">
        <v>39</v>
      </c>
      <c r="E53" s="224">
        <f>B56</f>
        <v>12000</v>
      </c>
      <c r="F53" s="205"/>
    </row>
    <row r="54" spans="1:6" ht="18.75">
      <c r="A54" s="206" t="s">
        <v>45</v>
      </c>
      <c r="B54" s="207"/>
      <c r="C54" s="208"/>
      <c r="D54" s="164" t="s">
        <v>46</v>
      </c>
      <c r="E54" s="209">
        <f>SUM(C56:C58,F56:F58)</f>
        <v>0</v>
      </c>
      <c r="F54" s="210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>
        <v>12000</v>
      </c>
      <c r="C56" s="28" t="s">
        <v>839</v>
      </c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4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25:A31"/>
    <mergeCell ref="E25:F25"/>
    <mergeCell ref="A32:F32"/>
    <mergeCell ref="A33:A37"/>
    <mergeCell ref="D33:D37"/>
    <mergeCell ref="A38:F38"/>
    <mergeCell ref="A39:A44"/>
    <mergeCell ref="B39:F39"/>
    <mergeCell ref="B40:F40"/>
    <mergeCell ref="B41:F41"/>
    <mergeCell ref="B42:F42"/>
    <mergeCell ref="B43:F43"/>
    <mergeCell ref="A55:A58"/>
    <mergeCell ref="D55:D58"/>
    <mergeCell ref="B44:F44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G55"/>
  <sheetViews>
    <sheetView topLeftCell="A13" workbookViewId="0">
      <selection activeCell="H26" sqref="H26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54" t="s">
        <v>1</v>
      </c>
      <c r="B2" s="30">
        <v>42585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54" t="s">
        <v>6</v>
      </c>
      <c r="B4" s="10">
        <v>545500</v>
      </c>
      <c r="C4" s="11" t="s">
        <v>7</v>
      </c>
      <c r="D4" s="12">
        <v>7.0000000000000007E-2</v>
      </c>
      <c r="E4" s="13" t="s">
        <v>8</v>
      </c>
      <c r="F4" s="12">
        <v>0.16</v>
      </c>
    </row>
    <row r="5" spans="1:7">
      <c r="A5" s="54" t="s">
        <v>9</v>
      </c>
      <c r="B5" s="14">
        <f>B6-B4</f>
        <v>688000</v>
      </c>
      <c r="C5" s="13" t="s">
        <v>10</v>
      </c>
      <c r="D5" s="12">
        <v>0.09</v>
      </c>
      <c r="E5" s="13" t="s">
        <v>11</v>
      </c>
      <c r="F5" s="12">
        <v>0.15</v>
      </c>
      <c r="G5" s="15"/>
    </row>
    <row r="6" spans="1:7">
      <c r="A6" s="54" t="s">
        <v>12</v>
      </c>
      <c r="B6" s="14">
        <v>1233500</v>
      </c>
      <c r="C6" s="11" t="s">
        <v>13</v>
      </c>
      <c r="D6" s="12">
        <v>7.0000000000000007E-2</v>
      </c>
      <c r="E6" s="13" t="s">
        <v>14</v>
      </c>
      <c r="F6" s="12">
        <v>0</v>
      </c>
      <c r="G6" s="16"/>
    </row>
    <row r="7" spans="1:7">
      <c r="A7" s="54" t="s">
        <v>15</v>
      </c>
      <c r="B7" s="14">
        <f>B6+'08.02'!B7</f>
        <v>4528850</v>
      </c>
      <c r="C7" s="13" t="s">
        <v>16</v>
      </c>
      <c r="D7" s="12">
        <v>0.18</v>
      </c>
      <c r="E7" s="13" t="s">
        <v>17</v>
      </c>
      <c r="F7" s="12">
        <v>0.12</v>
      </c>
      <c r="G7" s="17"/>
    </row>
    <row r="8" spans="1:7">
      <c r="A8" s="54" t="s">
        <v>18</v>
      </c>
      <c r="B8" s="49">
        <v>61541100</v>
      </c>
      <c r="C8" s="11" t="s">
        <v>19</v>
      </c>
      <c r="D8" s="12">
        <v>0.06</v>
      </c>
      <c r="E8" s="13"/>
      <c r="F8" s="12"/>
    </row>
    <row r="9" spans="1:7">
      <c r="A9" s="54" t="s">
        <v>20</v>
      </c>
      <c r="B9" s="18">
        <f>B7/B8</f>
        <v>7.3590657300568241E-2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54" t="s">
        <v>23</v>
      </c>
      <c r="C11" s="54" t="s">
        <v>24</v>
      </c>
      <c r="D11" s="54" t="s">
        <v>25</v>
      </c>
      <c r="E11" s="54"/>
      <c r="F11" s="54" t="s">
        <v>26</v>
      </c>
    </row>
    <row r="12" spans="1:7">
      <c r="A12" s="194"/>
      <c r="B12" s="20" t="s">
        <v>92</v>
      </c>
      <c r="C12" s="6" t="s">
        <v>144</v>
      </c>
      <c r="D12" s="215" t="s">
        <v>27</v>
      </c>
      <c r="E12" s="20" t="s">
        <v>148</v>
      </c>
      <c r="F12" s="6">
        <v>6</v>
      </c>
    </row>
    <row r="13" spans="1:7">
      <c r="A13" s="194"/>
      <c r="B13" s="20" t="s">
        <v>94</v>
      </c>
      <c r="C13" s="6" t="s">
        <v>145</v>
      </c>
      <c r="D13" s="215"/>
      <c r="E13" s="20" t="s">
        <v>151</v>
      </c>
      <c r="F13" s="6">
        <v>3</v>
      </c>
    </row>
    <row r="14" spans="1:7">
      <c r="A14" s="194"/>
      <c r="B14" s="20" t="s">
        <v>96</v>
      </c>
      <c r="C14" s="6" t="s">
        <v>146</v>
      </c>
      <c r="D14" s="215" t="s">
        <v>28</v>
      </c>
      <c r="E14" s="20" t="s">
        <v>152</v>
      </c>
      <c r="F14" s="6">
        <v>0</v>
      </c>
    </row>
    <row r="15" spans="1:7">
      <c r="A15" s="194"/>
      <c r="B15" s="20" t="s">
        <v>98</v>
      </c>
      <c r="C15" s="6" t="s">
        <v>147</v>
      </c>
      <c r="D15" s="215"/>
      <c r="E15" s="20" t="s">
        <v>153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54" t="s">
        <v>30</v>
      </c>
      <c r="C17" s="54" t="s">
        <v>31</v>
      </c>
      <c r="D17" s="54" t="s">
        <v>32</v>
      </c>
      <c r="E17" s="197" t="s">
        <v>33</v>
      </c>
      <c r="F17" s="198"/>
    </row>
    <row r="18" spans="1:6">
      <c r="A18" s="194" t="s">
        <v>34</v>
      </c>
      <c r="B18" s="22" t="s">
        <v>150</v>
      </c>
      <c r="C18" s="22" t="s">
        <v>149</v>
      </c>
      <c r="D18" s="23">
        <v>6</v>
      </c>
      <c r="E18" s="200"/>
      <c r="F18" s="201"/>
    </row>
    <row r="19" spans="1:6">
      <c r="A19" s="194"/>
      <c r="B19" s="22"/>
      <c r="C19" s="22" t="s">
        <v>112</v>
      </c>
      <c r="D19" s="23">
        <v>2</v>
      </c>
      <c r="E19" s="195"/>
      <c r="F19" s="196"/>
    </row>
    <row r="20" spans="1:6">
      <c r="A20" s="194"/>
      <c r="B20" s="22"/>
      <c r="C20" s="22" t="s">
        <v>112</v>
      </c>
      <c r="D20" s="23">
        <v>3</v>
      </c>
      <c r="E20" s="46"/>
      <c r="F20" s="47"/>
    </row>
    <row r="21" spans="1:6">
      <c r="A21" s="194"/>
      <c r="B21" s="22"/>
      <c r="C21" s="22" t="s">
        <v>112</v>
      </c>
      <c r="D21" s="23">
        <v>4</v>
      </c>
      <c r="E21" s="46"/>
      <c r="F21" s="47"/>
    </row>
    <row r="22" spans="1:6">
      <c r="A22" s="194"/>
      <c r="B22" s="22"/>
      <c r="C22" s="22" t="s">
        <v>112</v>
      </c>
      <c r="D22" s="56">
        <v>2</v>
      </c>
      <c r="E22" s="46"/>
      <c r="F22" s="47"/>
    </row>
    <row r="23" spans="1:6">
      <c r="A23" s="199"/>
      <c r="B23" s="22"/>
      <c r="C23" s="22" t="s">
        <v>112</v>
      </c>
      <c r="D23" s="23">
        <v>2</v>
      </c>
      <c r="E23" s="46"/>
      <c r="F23" s="47"/>
    </row>
    <row r="24" spans="1:6">
      <c r="A24" s="194" t="s">
        <v>35</v>
      </c>
      <c r="B24" s="22">
        <v>0.29166666666666669</v>
      </c>
      <c r="C24" s="22" t="s">
        <v>140</v>
      </c>
      <c r="D24" s="23">
        <v>6</v>
      </c>
      <c r="E24" s="195"/>
      <c r="F24" s="196"/>
    </row>
    <row r="25" spans="1:6">
      <c r="A25" s="194"/>
      <c r="B25" s="22"/>
      <c r="C25" s="22" t="s">
        <v>112</v>
      </c>
      <c r="D25" s="23">
        <v>2</v>
      </c>
      <c r="E25" s="46"/>
      <c r="F25" s="47"/>
    </row>
    <row r="26" spans="1:6">
      <c r="A26" s="194"/>
      <c r="B26" s="22"/>
      <c r="C26" s="22" t="s">
        <v>112</v>
      </c>
      <c r="D26" s="23">
        <v>2</v>
      </c>
      <c r="E26" s="46"/>
      <c r="F26" s="47"/>
    </row>
    <row r="27" spans="1:6">
      <c r="A27" s="194"/>
      <c r="B27" s="22"/>
      <c r="C27" s="22" t="s">
        <v>112</v>
      </c>
      <c r="D27" s="23">
        <v>3</v>
      </c>
      <c r="E27" s="46"/>
      <c r="F27" s="47"/>
    </row>
    <row r="28" spans="1:6">
      <c r="A28" s="194"/>
      <c r="B28" s="22"/>
      <c r="C28" s="22"/>
      <c r="D28" s="23"/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131</v>
      </c>
      <c r="D31" s="187" t="s">
        <v>39</v>
      </c>
      <c r="E31" s="54" t="s">
        <v>38</v>
      </c>
      <c r="F31" s="21" t="s">
        <v>135</v>
      </c>
    </row>
    <row r="32" spans="1:6">
      <c r="A32" s="188"/>
      <c r="B32" s="24" t="s">
        <v>40</v>
      </c>
      <c r="C32" s="43" t="s">
        <v>130</v>
      </c>
      <c r="D32" s="191"/>
      <c r="E32" s="54" t="s">
        <v>56</v>
      </c>
      <c r="F32" s="21" t="s">
        <v>136</v>
      </c>
    </row>
    <row r="33" spans="1:6">
      <c r="A33" s="188"/>
      <c r="B33" s="24" t="s">
        <v>41</v>
      </c>
      <c r="C33" s="43" t="s">
        <v>103</v>
      </c>
      <c r="D33" s="191"/>
      <c r="E33" s="54" t="s">
        <v>42</v>
      </c>
      <c r="F33" s="21" t="s">
        <v>137</v>
      </c>
    </row>
    <row r="34" spans="1:6">
      <c r="A34" s="189"/>
      <c r="B34" s="42" t="s">
        <v>57</v>
      </c>
      <c r="C34" s="43" t="s">
        <v>132</v>
      </c>
      <c r="D34" s="192"/>
      <c r="E34" s="54" t="s">
        <v>43</v>
      </c>
      <c r="F34" s="21" t="s">
        <v>138</v>
      </c>
    </row>
    <row r="35" spans="1:6">
      <c r="A35" s="190"/>
      <c r="B35" s="41" t="s">
        <v>58</v>
      </c>
      <c r="C35" s="43" t="s">
        <v>129</v>
      </c>
      <c r="D35" s="193"/>
      <c r="E35" s="54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134</v>
      </c>
      <c r="C37" s="180"/>
      <c r="D37" s="180"/>
      <c r="E37" s="180"/>
      <c r="F37" s="181"/>
    </row>
    <row r="38" spans="1:6">
      <c r="A38" s="188"/>
      <c r="B38" s="179" t="s">
        <v>133</v>
      </c>
      <c r="C38" s="180"/>
      <c r="D38" s="180"/>
      <c r="E38" s="180"/>
      <c r="F38" s="181"/>
    </row>
    <row r="39" spans="1:6">
      <c r="A39" s="188"/>
      <c r="B39" s="179"/>
      <c r="C39" s="182"/>
      <c r="D39" s="182"/>
      <c r="E39" s="182"/>
      <c r="F39" s="183"/>
    </row>
    <row r="40" spans="1:6">
      <c r="A40" s="188"/>
      <c r="B40" s="179"/>
      <c r="C40" s="180"/>
      <c r="D40" s="180"/>
      <c r="E40" s="180"/>
      <c r="F40" s="181"/>
    </row>
    <row r="41" spans="1:6">
      <c r="A41" s="188"/>
      <c r="B41" s="186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86" t="s">
        <v>143</v>
      </c>
      <c r="C43" s="180"/>
      <c r="D43" s="180"/>
      <c r="E43" s="180"/>
      <c r="F43" s="181"/>
    </row>
    <row r="44" spans="1:6">
      <c r="A44" s="188"/>
      <c r="B44" s="179" t="s">
        <v>141</v>
      </c>
      <c r="C44" s="180"/>
      <c r="D44" s="180"/>
      <c r="E44" s="180"/>
      <c r="F44" s="181"/>
    </row>
    <row r="45" spans="1:6">
      <c r="A45" s="188"/>
      <c r="B45" s="179" t="s">
        <v>142</v>
      </c>
      <c r="C45" s="184"/>
      <c r="D45" s="184"/>
      <c r="E45" s="184"/>
      <c r="F45" s="185"/>
    </row>
    <row r="46" spans="1:6">
      <c r="A46" s="188"/>
      <c r="B46" s="186" t="s">
        <v>154</v>
      </c>
      <c r="C46" s="184"/>
      <c r="D46" s="184"/>
      <c r="E46" s="184"/>
      <c r="F46" s="185"/>
    </row>
    <row r="47" spans="1:6">
      <c r="A47" s="188"/>
      <c r="B47" s="179" t="s">
        <v>155</v>
      </c>
      <c r="C47" s="182"/>
      <c r="D47" s="182"/>
      <c r="E47" s="182"/>
      <c r="F47" s="183"/>
    </row>
    <row r="48" spans="1:6">
      <c r="A48" s="211"/>
      <c r="B48" s="55" t="s">
        <v>156</v>
      </c>
      <c r="C48" s="52"/>
      <c r="D48" s="52"/>
      <c r="E48" s="52"/>
      <c r="F48" s="53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51" t="s">
        <v>37</v>
      </c>
      <c r="B50" s="204"/>
      <c r="C50" s="205"/>
      <c r="D50" s="51" t="s">
        <v>39</v>
      </c>
      <c r="E50" s="204"/>
      <c r="F50" s="205"/>
    </row>
    <row r="51" spans="1:6" ht="18.75">
      <c r="A51" s="206" t="s">
        <v>45</v>
      </c>
      <c r="B51" s="207"/>
      <c r="C51" s="208"/>
      <c r="D51" s="50" t="s">
        <v>46</v>
      </c>
      <c r="E51" s="209">
        <f>E53</f>
        <v>26800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>
        <v>26800</v>
      </c>
      <c r="F53" s="28" t="s">
        <v>139</v>
      </c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G58"/>
  <sheetViews>
    <sheetView topLeftCell="A5" workbookViewId="0">
      <selection activeCell="B8" sqref="B8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68" t="s">
        <v>1</v>
      </c>
      <c r="B2" s="30">
        <v>42612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68" t="s">
        <v>6</v>
      </c>
      <c r="B4" s="10">
        <v>459000</v>
      </c>
      <c r="C4" s="11" t="s">
        <v>7</v>
      </c>
      <c r="D4" s="12">
        <v>0.02</v>
      </c>
      <c r="E4" s="13" t="s">
        <v>8</v>
      </c>
      <c r="F4" s="12">
        <v>0.1</v>
      </c>
    </row>
    <row r="5" spans="1:7">
      <c r="A5" s="168" t="s">
        <v>9</v>
      </c>
      <c r="B5" s="14">
        <v>1110750</v>
      </c>
      <c r="C5" s="13" t="s">
        <v>10</v>
      </c>
      <c r="D5" s="12">
        <v>0.14000000000000001</v>
      </c>
      <c r="E5" s="13" t="s">
        <v>11</v>
      </c>
      <c r="F5" s="12">
        <v>0.22</v>
      </c>
      <c r="G5" s="15"/>
    </row>
    <row r="6" spans="1:7">
      <c r="A6" s="168" t="s">
        <v>12</v>
      </c>
      <c r="B6" s="14">
        <v>1569750</v>
      </c>
      <c r="C6" s="11" t="s">
        <v>13</v>
      </c>
      <c r="D6" s="12">
        <v>7.0000000000000007E-2</v>
      </c>
      <c r="E6" s="13" t="s">
        <v>14</v>
      </c>
      <c r="F6" s="12">
        <v>0</v>
      </c>
      <c r="G6" s="16"/>
    </row>
    <row r="7" spans="1:7">
      <c r="A7" s="168" t="s">
        <v>15</v>
      </c>
      <c r="B7" s="14">
        <f>B6+'8.29'!B7</f>
        <v>43113500</v>
      </c>
      <c r="C7" s="13" t="s">
        <v>16</v>
      </c>
      <c r="D7" s="12">
        <v>7.0000000000000007E-2</v>
      </c>
      <c r="E7" s="13" t="s">
        <v>17</v>
      </c>
      <c r="F7" s="12">
        <v>0.35</v>
      </c>
      <c r="G7" s="17"/>
    </row>
    <row r="8" spans="1:7">
      <c r="A8" s="168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168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68" t="s">
        <v>23</v>
      </c>
      <c r="C11" s="168" t="s">
        <v>437</v>
      </c>
      <c r="D11" s="168" t="s">
        <v>25</v>
      </c>
      <c r="E11" s="168"/>
      <c r="F11" s="168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871</v>
      </c>
      <c r="F12" s="6">
        <v>11</v>
      </c>
    </row>
    <row r="13" spans="1:7">
      <c r="A13" s="194"/>
      <c r="B13" s="20" t="s">
        <v>124</v>
      </c>
      <c r="C13" s="6" t="s">
        <v>734</v>
      </c>
      <c r="D13" s="215"/>
      <c r="E13" s="20" t="s">
        <v>872</v>
      </c>
      <c r="F13" s="6">
        <v>3</v>
      </c>
    </row>
    <row r="14" spans="1:7">
      <c r="A14" s="194"/>
      <c r="B14" s="20" t="s">
        <v>406</v>
      </c>
      <c r="C14" s="6" t="s">
        <v>811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867</v>
      </c>
      <c r="D15" s="215"/>
      <c r="E15" s="20" t="s">
        <v>124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68" t="s">
        <v>30</v>
      </c>
      <c r="C17" s="168" t="s">
        <v>31</v>
      </c>
      <c r="D17" s="168" t="s">
        <v>32</v>
      </c>
      <c r="E17" s="197" t="s">
        <v>33</v>
      </c>
      <c r="F17" s="198"/>
    </row>
    <row r="18" spans="1:6">
      <c r="A18" s="194" t="s">
        <v>34</v>
      </c>
      <c r="B18" s="22">
        <v>0.49305555555555558</v>
      </c>
      <c r="C18" s="22" t="s">
        <v>841</v>
      </c>
      <c r="D18" s="23">
        <v>6</v>
      </c>
      <c r="E18" s="200"/>
      <c r="F18" s="201"/>
    </row>
    <row r="19" spans="1:6">
      <c r="A19" s="194"/>
      <c r="B19" s="22">
        <v>0.5</v>
      </c>
      <c r="C19" s="22" t="s">
        <v>842</v>
      </c>
      <c r="D19" s="23">
        <v>6</v>
      </c>
      <c r="E19" s="200"/>
      <c r="F19" s="201"/>
    </row>
    <row r="20" spans="1:6">
      <c r="A20" s="194"/>
      <c r="B20" s="22">
        <v>0.5</v>
      </c>
      <c r="C20" s="22" t="s">
        <v>843</v>
      </c>
      <c r="D20" s="23">
        <v>4</v>
      </c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>
        <v>0.25</v>
      </c>
      <c r="C25" s="22" t="s">
        <v>844</v>
      </c>
      <c r="D25" s="23">
        <v>4</v>
      </c>
      <c r="E25" s="200"/>
      <c r="F25" s="201"/>
    </row>
    <row r="26" spans="1:6">
      <c r="A26" s="194"/>
      <c r="B26" s="22">
        <v>0.27083333333333331</v>
      </c>
      <c r="C26" s="22" t="s">
        <v>845</v>
      </c>
      <c r="D26" s="23">
        <v>4</v>
      </c>
      <c r="E26" s="200"/>
      <c r="F26" s="201"/>
    </row>
    <row r="27" spans="1:6">
      <c r="A27" s="194"/>
      <c r="B27" s="22"/>
      <c r="C27" s="22" t="s">
        <v>853</v>
      </c>
      <c r="D27" s="23">
        <v>3</v>
      </c>
      <c r="E27" s="200" t="s">
        <v>854</v>
      </c>
      <c r="F27" s="201"/>
    </row>
    <row r="28" spans="1:6">
      <c r="A28" s="194"/>
      <c r="B28" s="22"/>
      <c r="C28" s="22" t="s">
        <v>853</v>
      </c>
      <c r="D28" s="23">
        <v>4</v>
      </c>
      <c r="E28" s="200" t="s">
        <v>855</v>
      </c>
      <c r="F28" s="201"/>
    </row>
    <row r="29" spans="1:6">
      <c r="A29" s="194"/>
      <c r="B29" s="22"/>
      <c r="C29" s="22" t="s">
        <v>853</v>
      </c>
      <c r="D29" s="23">
        <v>2</v>
      </c>
      <c r="E29" s="200" t="s">
        <v>856</v>
      </c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846</v>
      </c>
      <c r="D33" s="187" t="s">
        <v>39</v>
      </c>
      <c r="E33" s="168" t="s">
        <v>38</v>
      </c>
      <c r="F33" s="44" t="s">
        <v>525</v>
      </c>
    </row>
    <row r="34" spans="1:6">
      <c r="A34" s="188"/>
      <c r="B34" s="24" t="s">
        <v>40</v>
      </c>
      <c r="C34" s="43" t="s">
        <v>847</v>
      </c>
      <c r="D34" s="191"/>
      <c r="E34" s="168" t="s">
        <v>56</v>
      </c>
      <c r="F34" s="44" t="s">
        <v>857</v>
      </c>
    </row>
    <row r="35" spans="1:6">
      <c r="A35" s="188"/>
      <c r="B35" s="24" t="s">
        <v>41</v>
      </c>
      <c r="C35" s="43" t="s">
        <v>848</v>
      </c>
      <c r="D35" s="191"/>
      <c r="E35" s="168" t="s">
        <v>42</v>
      </c>
      <c r="F35" s="44" t="s">
        <v>858</v>
      </c>
    </row>
    <row r="36" spans="1:6">
      <c r="A36" s="189"/>
      <c r="B36" s="42" t="s">
        <v>672</v>
      </c>
      <c r="C36" s="43" t="s">
        <v>849</v>
      </c>
      <c r="D36" s="192"/>
      <c r="E36" s="168" t="s">
        <v>43</v>
      </c>
      <c r="F36" s="44" t="s">
        <v>859</v>
      </c>
    </row>
    <row r="37" spans="1:6">
      <c r="A37" s="190"/>
      <c r="B37" s="41" t="s">
        <v>58</v>
      </c>
      <c r="C37" s="43"/>
      <c r="D37" s="193"/>
      <c r="E37" s="168" t="s">
        <v>55</v>
      </c>
      <c r="F37" s="44"/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850</v>
      </c>
      <c r="C39" s="219"/>
      <c r="D39" s="219"/>
      <c r="E39" s="219"/>
      <c r="F39" s="220"/>
    </row>
    <row r="40" spans="1:6">
      <c r="A40" s="188"/>
      <c r="B40" s="216" t="s">
        <v>826</v>
      </c>
      <c r="C40" s="219"/>
      <c r="D40" s="219"/>
      <c r="E40" s="219"/>
      <c r="F40" s="220"/>
    </row>
    <row r="41" spans="1:6">
      <c r="A41" s="188"/>
      <c r="B41" s="216" t="s">
        <v>851</v>
      </c>
      <c r="C41" s="217"/>
      <c r="D41" s="217"/>
      <c r="E41" s="217"/>
      <c r="F41" s="218"/>
    </row>
    <row r="42" spans="1:6">
      <c r="A42" s="188"/>
      <c r="B42" s="216" t="s">
        <v>852</v>
      </c>
      <c r="C42" s="221"/>
      <c r="D42" s="221"/>
      <c r="E42" s="221"/>
      <c r="F42" s="222"/>
    </row>
    <row r="43" spans="1:6">
      <c r="A43" s="188"/>
      <c r="B43" s="216"/>
      <c r="C43" s="217"/>
      <c r="D43" s="217"/>
      <c r="E43" s="217"/>
      <c r="F43" s="218"/>
    </row>
    <row r="44" spans="1:6">
      <c r="A44" s="211"/>
      <c r="B44" s="216"/>
      <c r="C44" s="217"/>
      <c r="D44" s="217"/>
      <c r="E44" s="217"/>
      <c r="F44" s="218"/>
    </row>
    <row r="45" spans="1:6">
      <c r="A45" s="187" t="s">
        <v>563</v>
      </c>
      <c r="B45" s="223" t="s">
        <v>861</v>
      </c>
      <c r="C45" s="219"/>
      <c r="D45" s="219"/>
      <c r="E45" s="219"/>
      <c r="F45" s="220"/>
    </row>
    <row r="46" spans="1:6">
      <c r="A46" s="188"/>
      <c r="B46" s="216" t="s">
        <v>862</v>
      </c>
      <c r="C46" s="219"/>
      <c r="D46" s="219"/>
      <c r="E46" s="219"/>
      <c r="F46" s="220"/>
    </row>
    <row r="47" spans="1:6">
      <c r="A47" s="188"/>
      <c r="B47" s="216" t="s">
        <v>863</v>
      </c>
      <c r="C47" s="219"/>
      <c r="D47" s="219"/>
      <c r="E47" s="219"/>
      <c r="F47" s="220"/>
    </row>
    <row r="48" spans="1:6">
      <c r="A48" s="188"/>
      <c r="B48" s="223" t="s">
        <v>864</v>
      </c>
      <c r="C48" s="221"/>
      <c r="D48" s="221"/>
      <c r="E48" s="221"/>
      <c r="F48" s="222"/>
    </row>
    <row r="49" spans="1:6">
      <c r="A49" s="188"/>
      <c r="B49" s="223" t="s">
        <v>865</v>
      </c>
      <c r="C49" s="221"/>
      <c r="D49" s="221"/>
      <c r="E49" s="221"/>
      <c r="F49" s="222"/>
    </row>
    <row r="50" spans="1:6">
      <c r="A50" s="188"/>
      <c r="B50" s="216" t="s">
        <v>866</v>
      </c>
      <c r="C50" s="221"/>
      <c r="D50" s="221"/>
      <c r="E50" s="221"/>
      <c r="F50" s="222"/>
    </row>
    <row r="51" spans="1:6">
      <c r="A51" s="211"/>
      <c r="B51" s="216"/>
      <c r="C51" s="221"/>
      <c r="D51" s="221"/>
      <c r="E51" s="221"/>
      <c r="F51" s="222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69" t="s">
        <v>37</v>
      </c>
      <c r="B53" s="204"/>
      <c r="C53" s="205"/>
      <c r="D53" s="169" t="s">
        <v>39</v>
      </c>
      <c r="E53" s="224"/>
      <c r="F53" s="205"/>
    </row>
    <row r="54" spans="1:6" ht="18.75">
      <c r="A54" s="206" t="s">
        <v>45</v>
      </c>
      <c r="B54" s="207"/>
      <c r="C54" s="208"/>
      <c r="D54" s="167" t="s">
        <v>46</v>
      </c>
      <c r="E54" s="224">
        <f>B57+B56</f>
        <v>52180</v>
      </c>
      <c r="F54" s="205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>
        <v>52180</v>
      </c>
      <c r="C56" s="28" t="s">
        <v>860</v>
      </c>
      <c r="D56" s="203"/>
      <c r="E56" s="28"/>
      <c r="F56" s="28"/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50">
    <mergeCell ref="A1:F1"/>
    <mergeCell ref="A3:B3"/>
    <mergeCell ref="A10:F10"/>
    <mergeCell ref="A11:A15"/>
    <mergeCell ref="D12:D13"/>
    <mergeCell ref="D14:D15"/>
    <mergeCell ref="A38:F38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E26:F26"/>
    <mergeCell ref="E27:F27"/>
    <mergeCell ref="E28:F28"/>
    <mergeCell ref="E29:F29"/>
    <mergeCell ref="E30:F30"/>
    <mergeCell ref="A25:A31"/>
    <mergeCell ref="E25:F25"/>
    <mergeCell ref="A32:F32"/>
    <mergeCell ref="A33:A37"/>
    <mergeCell ref="D33:D37"/>
    <mergeCell ref="E31:F31"/>
    <mergeCell ref="A39:A44"/>
    <mergeCell ref="B39:F39"/>
    <mergeCell ref="B40:F40"/>
    <mergeCell ref="B41:F41"/>
    <mergeCell ref="B42:F42"/>
    <mergeCell ref="B43:F43"/>
    <mergeCell ref="B44:F44"/>
    <mergeCell ref="A55:A58"/>
    <mergeCell ref="D55:D58"/>
    <mergeCell ref="A45:A51"/>
    <mergeCell ref="B45:F45"/>
    <mergeCell ref="B46:F46"/>
    <mergeCell ref="B47:F47"/>
    <mergeCell ref="B48:F48"/>
    <mergeCell ref="B49:F49"/>
    <mergeCell ref="B50:F50"/>
    <mergeCell ref="B51:F51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G58"/>
  <sheetViews>
    <sheetView tabSelected="1" workbookViewId="0">
      <selection activeCell="J21" sqref="J21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171" t="s">
        <v>1</v>
      </c>
      <c r="B2" s="30">
        <v>42613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171" t="s">
        <v>6</v>
      </c>
      <c r="B4" s="10">
        <v>352000</v>
      </c>
      <c r="C4" s="11" t="s">
        <v>7</v>
      </c>
      <c r="D4" s="12">
        <v>0.04</v>
      </c>
      <c r="E4" s="13" t="s">
        <v>8</v>
      </c>
      <c r="F4" s="12">
        <v>0.16</v>
      </c>
    </row>
    <row r="5" spans="1:7">
      <c r="A5" s="171" t="s">
        <v>9</v>
      </c>
      <c r="B5" s="14">
        <f>B6-B4</f>
        <v>4118700</v>
      </c>
      <c r="C5" s="13" t="s">
        <v>10</v>
      </c>
      <c r="D5" s="12">
        <v>0.05</v>
      </c>
      <c r="E5" s="13" t="s">
        <v>11</v>
      </c>
      <c r="F5" s="12">
        <v>0.04</v>
      </c>
      <c r="G5" s="15"/>
    </row>
    <row r="6" spans="1:7">
      <c r="A6" s="171" t="s">
        <v>12</v>
      </c>
      <c r="B6" s="14">
        <v>4470700</v>
      </c>
      <c r="C6" s="11" t="s">
        <v>13</v>
      </c>
      <c r="D6" s="12">
        <v>0.03</v>
      </c>
      <c r="E6" s="13" t="s">
        <v>14</v>
      </c>
      <c r="F6" s="12">
        <v>0</v>
      </c>
      <c r="G6" s="16"/>
    </row>
    <row r="7" spans="1:7">
      <c r="A7" s="171" t="s">
        <v>15</v>
      </c>
      <c r="B7" s="14">
        <f>B6+'8.30'!B7</f>
        <v>47584200</v>
      </c>
      <c r="C7" s="13" t="s">
        <v>16</v>
      </c>
      <c r="D7" s="12">
        <v>0.1</v>
      </c>
      <c r="E7" s="13" t="s">
        <v>17</v>
      </c>
      <c r="F7" s="12">
        <v>0.27</v>
      </c>
      <c r="G7" s="17"/>
    </row>
    <row r="8" spans="1:7">
      <c r="A8" s="171" t="s">
        <v>18</v>
      </c>
      <c r="B8" s="81">
        <v>61541100</v>
      </c>
      <c r="C8" s="11" t="s">
        <v>19</v>
      </c>
      <c r="D8" s="12">
        <v>0.01</v>
      </c>
      <c r="E8" s="13"/>
      <c r="F8" s="12"/>
    </row>
    <row r="9" spans="1:7">
      <c r="A9" s="171" t="s">
        <v>20</v>
      </c>
      <c r="B9" s="18"/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171" t="s">
        <v>23</v>
      </c>
      <c r="C11" s="171" t="s">
        <v>437</v>
      </c>
      <c r="D11" s="171" t="s">
        <v>25</v>
      </c>
      <c r="E11" s="171"/>
      <c r="F11" s="171" t="s">
        <v>26</v>
      </c>
    </row>
    <row r="12" spans="1:7">
      <c r="A12" s="194"/>
      <c r="B12" s="20" t="s">
        <v>407</v>
      </c>
      <c r="C12" s="6" t="s">
        <v>550</v>
      </c>
      <c r="D12" s="215" t="s">
        <v>27</v>
      </c>
      <c r="E12" s="20" t="s">
        <v>900</v>
      </c>
      <c r="F12" s="6">
        <v>10</v>
      </c>
    </row>
    <row r="13" spans="1:7">
      <c r="A13" s="194"/>
      <c r="B13" s="20" t="s">
        <v>124</v>
      </c>
      <c r="C13" s="6" t="s">
        <v>897</v>
      </c>
      <c r="D13" s="215"/>
      <c r="E13" s="20" t="s">
        <v>901</v>
      </c>
      <c r="F13" s="6">
        <v>6</v>
      </c>
    </row>
    <row r="14" spans="1:7">
      <c r="A14" s="194"/>
      <c r="B14" s="20" t="s">
        <v>406</v>
      </c>
      <c r="C14" s="6" t="s">
        <v>898</v>
      </c>
      <c r="D14" s="215" t="s">
        <v>28</v>
      </c>
      <c r="E14" s="20" t="s">
        <v>407</v>
      </c>
      <c r="F14" s="6">
        <v>0</v>
      </c>
    </row>
    <row r="15" spans="1:7">
      <c r="A15" s="194"/>
      <c r="B15" s="20" t="s">
        <v>191</v>
      </c>
      <c r="C15" s="6" t="s">
        <v>899</v>
      </c>
      <c r="D15" s="215"/>
      <c r="E15" s="20" t="s">
        <v>902</v>
      </c>
      <c r="F15" s="6">
        <v>0</v>
      </c>
    </row>
    <row r="16" spans="1:7" ht="18.75">
      <c r="A16" s="178" t="s">
        <v>595</v>
      </c>
      <c r="B16" s="178"/>
      <c r="C16" s="178"/>
      <c r="D16" s="178"/>
      <c r="E16" s="178"/>
      <c r="F16" s="178"/>
    </row>
    <row r="17" spans="1:6">
      <c r="A17" s="44"/>
      <c r="B17" s="171" t="s">
        <v>30</v>
      </c>
      <c r="C17" s="171" t="s">
        <v>31</v>
      </c>
      <c r="D17" s="171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873</v>
      </c>
      <c r="D18" s="23">
        <v>6</v>
      </c>
      <c r="E18" s="200"/>
      <c r="F18" s="201"/>
    </row>
    <row r="19" spans="1:6">
      <c r="A19" s="194"/>
      <c r="B19" s="22">
        <v>0.49305555555555558</v>
      </c>
      <c r="C19" s="22" t="s">
        <v>874</v>
      </c>
      <c r="D19" s="23">
        <v>4</v>
      </c>
      <c r="E19" s="200"/>
      <c r="F19" s="201"/>
    </row>
    <row r="20" spans="1:6">
      <c r="A20" s="194"/>
      <c r="B20" s="22"/>
      <c r="C20" s="22" t="s">
        <v>903</v>
      </c>
      <c r="D20" s="23">
        <v>2</v>
      </c>
      <c r="E20" s="200"/>
      <c r="F20" s="201"/>
    </row>
    <row r="21" spans="1:6">
      <c r="A21" s="194"/>
      <c r="B21" s="22"/>
      <c r="C21" s="22" t="s">
        <v>903</v>
      </c>
      <c r="D21" s="23">
        <v>2</v>
      </c>
      <c r="E21" s="200"/>
      <c r="F21" s="201"/>
    </row>
    <row r="22" spans="1:6">
      <c r="A22" s="194"/>
      <c r="B22" s="22"/>
      <c r="C22" s="22"/>
      <c r="D22" s="23"/>
      <c r="E22" s="200"/>
      <c r="F22" s="201"/>
    </row>
    <row r="23" spans="1:6">
      <c r="A23" s="194"/>
      <c r="B23" s="22"/>
      <c r="C23" s="22"/>
      <c r="D23" s="23"/>
      <c r="E23" s="200"/>
      <c r="F23" s="201"/>
    </row>
    <row r="24" spans="1:6">
      <c r="A24" s="199"/>
      <c r="B24" s="22"/>
      <c r="C24" s="22"/>
      <c r="D24" s="23"/>
      <c r="E24" s="200"/>
      <c r="F24" s="201"/>
    </row>
    <row r="25" spans="1:6">
      <c r="A25" s="194" t="s">
        <v>605</v>
      </c>
      <c r="B25" s="22"/>
      <c r="D25" s="23"/>
      <c r="E25" s="200"/>
      <c r="F25" s="201"/>
    </row>
    <row r="26" spans="1:6">
      <c r="A26" s="194"/>
      <c r="B26" s="22">
        <v>0.29166666666666669</v>
      </c>
      <c r="C26" s="22" t="s">
        <v>875</v>
      </c>
      <c r="D26" s="23">
        <v>7</v>
      </c>
      <c r="E26" s="200"/>
      <c r="F26" s="201"/>
    </row>
    <row r="27" spans="1:6">
      <c r="A27" s="194"/>
      <c r="B27" s="22">
        <v>0.27083333333333331</v>
      </c>
      <c r="C27" s="22" t="s">
        <v>885</v>
      </c>
      <c r="D27" s="23">
        <v>16</v>
      </c>
      <c r="E27" s="200"/>
      <c r="F27" s="201"/>
    </row>
    <row r="28" spans="1:6">
      <c r="A28" s="194"/>
      <c r="B28" s="22"/>
      <c r="C28" s="22" t="s">
        <v>903</v>
      </c>
      <c r="D28" s="23">
        <v>2</v>
      </c>
      <c r="E28" s="200"/>
      <c r="F28" s="201"/>
    </row>
    <row r="29" spans="1:6">
      <c r="A29" s="194"/>
      <c r="B29" s="22"/>
      <c r="C29" s="22" t="s">
        <v>903</v>
      </c>
      <c r="D29" s="23">
        <v>2</v>
      </c>
      <c r="E29" s="200"/>
      <c r="F29" s="201"/>
    </row>
    <row r="30" spans="1:6">
      <c r="A30" s="194"/>
      <c r="B30" s="22"/>
      <c r="C30" s="22"/>
      <c r="D30" s="23"/>
      <c r="E30" s="200"/>
      <c r="F30" s="201"/>
    </row>
    <row r="31" spans="1:6">
      <c r="A31" s="194"/>
      <c r="B31" s="22"/>
      <c r="C31" s="22"/>
      <c r="D31" s="23"/>
      <c r="E31" s="200"/>
      <c r="F31" s="201"/>
    </row>
    <row r="32" spans="1:6" ht="18.75">
      <c r="A32" s="178" t="s">
        <v>36</v>
      </c>
      <c r="B32" s="178"/>
      <c r="C32" s="178"/>
      <c r="D32" s="178"/>
      <c r="E32" s="178"/>
      <c r="F32" s="178"/>
    </row>
    <row r="33" spans="1:6">
      <c r="A33" s="187" t="s">
        <v>37</v>
      </c>
      <c r="B33" s="24" t="s">
        <v>38</v>
      </c>
      <c r="C33" s="43" t="s">
        <v>876</v>
      </c>
      <c r="D33" s="187" t="s">
        <v>39</v>
      </c>
      <c r="E33" s="171" t="s">
        <v>38</v>
      </c>
      <c r="F33" s="44"/>
    </row>
    <row r="34" spans="1:6">
      <c r="A34" s="188"/>
      <c r="B34" s="24" t="s">
        <v>40</v>
      </c>
      <c r="C34" s="43" t="s">
        <v>877</v>
      </c>
      <c r="D34" s="191"/>
      <c r="E34" s="171" t="s">
        <v>56</v>
      </c>
      <c r="F34" s="44" t="s">
        <v>893</v>
      </c>
    </row>
    <row r="35" spans="1:6">
      <c r="A35" s="188"/>
      <c r="B35" s="24" t="s">
        <v>41</v>
      </c>
      <c r="C35" s="43" t="s">
        <v>878</v>
      </c>
      <c r="D35" s="191"/>
      <c r="E35" s="171" t="s">
        <v>42</v>
      </c>
      <c r="F35" s="44" t="s">
        <v>891</v>
      </c>
    </row>
    <row r="36" spans="1:6">
      <c r="A36" s="189"/>
      <c r="B36" s="42" t="s">
        <v>672</v>
      </c>
      <c r="C36" s="43" t="s">
        <v>879</v>
      </c>
      <c r="D36" s="192"/>
      <c r="E36" s="171" t="s">
        <v>43</v>
      </c>
      <c r="F36" s="44" t="s">
        <v>892</v>
      </c>
    </row>
    <row r="37" spans="1:6">
      <c r="A37" s="190"/>
      <c r="B37" s="41" t="s">
        <v>58</v>
      </c>
      <c r="C37" s="43" t="s">
        <v>880</v>
      </c>
      <c r="D37" s="193"/>
      <c r="E37" s="171" t="s">
        <v>55</v>
      </c>
      <c r="F37" s="44" t="s">
        <v>894</v>
      </c>
    </row>
    <row r="38" spans="1:6" ht="18.75">
      <c r="A38" s="178" t="s">
        <v>36</v>
      </c>
      <c r="B38" s="178"/>
      <c r="C38" s="178"/>
      <c r="D38" s="178"/>
      <c r="E38" s="178"/>
      <c r="F38" s="178"/>
    </row>
    <row r="39" spans="1:6">
      <c r="A39" s="187" t="s">
        <v>37</v>
      </c>
      <c r="B39" s="216" t="s">
        <v>850</v>
      </c>
      <c r="C39" s="219"/>
      <c r="D39" s="219"/>
      <c r="E39" s="219"/>
      <c r="F39" s="220"/>
    </row>
    <row r="40" spans="1:6">
      <c r="A40" s="188"/>
      <c r="B40" s="216" t="s">
        <v>826</v>
      </c>
      <c r="C40" s="219"/>
      <c r="D40" s="219"/>
      <c r="E40" s="219"/>
      <c r="F40" s="220"/>
    </row>
    <row r="41" spans="1:6">
      <c r="A41" s="188"/>
      <c r="B41" s="216" t="s">
        <v>883</v>
      </c>
      <c r="C41" s="217"/>
      <c r="D41" s="217"/>
      <c r="E41" s="217"/>
      <c r="F41" s="218"/>
    </row>
    <row r="42" spans="1:6">
      <c r="A42" s="188"/>
      <c r="B42" s="216" t="s">
        <v>881</v>
      </c>
      <c r="C42" s="217"/>
      <c r="D42" s="217"/>
      <c r="E42" s="217"/>
      <c r="F42" s="218"/>
    </row>
    <row r="43" spans="1:6">
      <c r="A43" s="188"/>
      <c r="B43" s="173" t="s">
        <v>882</v>
      </c>
      <c r="C43" s="176"/>
      <c r="D43" s="176"/>
      <c r="E43" s="176"/>
      <c r="F43" s="177"/>
    </row>
    <row r="44" spans="1:6">
      <c r="A44" s="211"/>
      <c r="B44" s="216" t="s">
        <v>884</v>
      </c>
      <c r="C44" s="217"/>
      <c r="D44" s="217"/>
      <c r="E44" s="217"/>
      <c r="F44" s="218"/>
    </row>
    <row r="45" spans="1:6">
      <c r="A45" s="187" t="s">
        <v>563</v>
      </c>
      <c r="B45" s="216" t="s">
        <v>888</v>
      </c>
      <c r="C45" s="219"/>
      <c r="D45" s="219"/>
      <c r="E45" s="219"/>
      <c r="F45" s="220"/>
    </row>
    <row r="46" spans="1:6">
      <c r="A46" s="188"/>
      <c r="B46" s="173" t="s">
        <v>887</v>
      </c>
      <c r="C46" s="174"/>
      <c r="D46" s="174"/>
      <c r="E46" s="174"/>
      <c r="F46" s="175"/>
    </row>
    <row r="47" spans="1:6">
      <c r="A47" s="188"/>
      <c r="B47" s="173" t="s">
        <v>889</v>
      </c>
      <c r="C47" s="174"/>
      <c r="D47" s="174"/>
      <c r="E47" s="174"/>
      <c r="F47" s="175"/>
    </row>
    <row r="48" spans="1:6">
      <c r="A48" s="188"/>
      <c r="B48" s="173" t="s">
        <v>890</v>
      </c>
      <c r="C48" s="176"/>
      <c r="D48" s="176"/>
      <c r="E48" s="176"/>
      <c r="F48" s="177"/>
    </row>
    <row r="49" spans="1:6">
      <c r="A49" s="188"/>
      <c r="B49" s="173" t="s">
        <v>895</v>
      </c>
      <c r="C49" s="176"/>
      <c r="D49" s="176"/>
      <c r="E49" s="176"/>
      <c r="F49" s="177"/>
    </row>
    <row r="50" spans="1:6">
      <c r="A50" s="188"/>
      <c r="B50" s="173" t="s">
        <v>896</v>
      </c>
      <c r="C50" s="176"/>
      <c r="D50" s="176"/>
      <c r="E50" s="176"/>
      <c r="F50" s="177"/>
    </row>
    <row r="51" spans="1:6">
      <c r="A51" s="211"/>
      <c r="B51" s="173"/>
      <c r="C51" s="176"/>
      <c r="D51" s="176"/>
      <c r="E51" s="176"/>
      <c r="F51" s="177"/>
    </row>
    <row r="52" spans="1:6" ht="18.75">
      <c r="A52" s="178" t="s">
        <v>44</v>
      </c>
      <c r="B52" s="178"/>
      <c r="C52" s="178"/>
      <c r="D52" s="178"/>
      <c r="E52" s="178"/>
      <c r="F52" s="178"/>
    </row>
    <row r="53" spans="1:6">
      <c r="A53" s="172" t="s">
        <v>37</v>
      </c>
      <c r="B53" s="204"/>
      <c r="C53" s="205"/>
      <c r="D53" s="172" t="s">
        <v>39</v>
      </c>
      <c r="E53" s="224"/>
      <c r="F53" s="205"/>
    </row>
    <row r="54" spans="1:6" ht="18.75">
      <c r="A54" s="206" t="s">
        <v>45</v>
      </c>
      <c r="B54" s="207"/>
      <c r="C54" s="208"/>
      <c r="D54" s="170" t="s">
        <v>46</v>
      </c>
      <c r="E54" s="224">
        <v>10000</v>
      </c>
      <c r="F54" s="205"/>
    </row>
    <row r="55" spans="1:6">
      <c r="A55" s="202" t="s">
        <v>37</v>
      </c>
      <c r="B55" s="27" t="s">
        <v>47</v>
      </c>
      <c r="C55" s="27" t="s">
        <v>48</v>
      </c>
      <c r="D55" s="202" t="s">
        <v>39</v>
      </c>
      <c r="E55" s="27" t="s">
        <v>49</v>
      </c>
      <c r="F55" s="27" t="s">
        <v>50</v>
      </c>
    </row>
    <row r="56" spans="1:6">
      <c r="A56" s="202"/>
      <c r="B56" s="28"/>
      <c r="C56" s="28"/>
      <c r="D56" s="203"/>
      <c r="E56" s="28">
        <v>10000</v>
      </c>
      <c r="F56" s="28" t="s">
        <v>886</v>
      </c>
    </row>
    <row r="57" spans="1:6">
      <c r="A57" s="202"/>
      <c r="B57" s="28"/>
      <c r="C57" s="28"/>
      <c r="D57" s="203"/>
      <c r="E57" s="28"/>
      <c r="F57" s="28"/>
    </row>
    <row r="58" spans="1:6">
      <c r="A58" s="202"/>
      <c r="B58" s="28"/>
      <c r="C58" s="28"/>
      <c r="D58" s="203"/>
      <c r="E58" s="28"/>
      <c r="F58" s="28"/>
    </row>
  </sheetData>
  <mergeCells count="43">
    <mergeCell ref="A1:F1"/>
    <mergeCell ref="A3:B3"/>
    <mergeCell ref="A10:F10"/>
    <mergeCell ref="A11:A15"/>
    <mergeCell ref="D12:D13"/>
    <mergeCell ref="D14:D15"/>
    <mergeCell ref="A16:F16"/>
    <mergeCell ref="E17:F17"/>
    <mergeCell ref="A18:A24"/>
    <mergeCell ref="E18:F18"/>
    <mergeCell ref="E19:F19"/>
    <mergeCell ref="E20:F20"/>
    <mergeCell ref="E21:F21"/>
    <mergeCell ref="E22:F22"/>
    <mergeCell ref="E23:F23"/>
    <mergeCell ref="E24:F24"/>
    <mergeCell ref="A25:A31"/>
    <mergeCell ref="E25:F25"/>
    <mergeCell ref="E26:F26"/>
    <mergeCell ref="E27:F27"/>
    <mergeCell ref="E28:F28"/>
    <mergeCell ref="E29:F29"/>
    <mergeCell ref="E30:F30"/>
    <mergeCell ref="E31:F31"/>
    <mergeCell ref="A32:F32"/>
    <mergeCell ref="A33:A37"/>
    <mergeCell ref="D33:D37"/>
    <mergeCell ref="A38:F38"/>
    <mergeCell ref="A39:A44"/>
    <mergeCell ref="B39:F39"/>
    <mergeCell ref="B40:F40"/>
    <mergeCell ref="B42:F42"/>
    <mergeCell ref="B41:F41"/>
    <mergeCell ref="A55:A58"/>
    <mergeCell ref="D55:D58"/>
    <mergeCell ref="B44:F44"/>
    <mergeCell ref="A45:A51"/>
    <mergeCell ref="B45:F45"/>
    <mergeCell ref="A52:F52"/>
    <mergeCell ref="B53:C53"/>
    <mergeCell ref="E53:F53"/>
    <mergeCell ref="A54:C54"/>
    <mergeCell ref="E54:F54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55"/>
  <sheetViews>
    <sheetView topLeftCell="A13" workbookViewId="0">
      <selection activeCell="B9" sqref="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61" t="s">
        <v>1</v>
      </c>
      <c r="B2" s="30">
        <v>42586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/>
    </row>
    <row r="4" spans="1:7">
      <c r="A4" s="61" t="s">
        <v>6</v>
      </c>
      <c r="B4" s="10">
        <v>52000</v>
      </c>
      <c r="C4" s="11" t="s">
        <v>7</v>
      </c>
      <c r="D4" s="12">
        <v>7.0000000000000007E-2</v>
      </c>
      <c r="E4" s="13" t="s">
        <v>8</v>
      </c>
      <c r="F4" s="12">
        <v>0.11</v>
      </c>
    </row>
    <row r="5" spans="1:7">
      <c r="A5" s="61" t="s">
        <v>9</v>
      </c>
      <c r="B5" s="14">
        <v>558500</v>
      </c>
      <c r="C5" s="13" t="s">
        <v>10</v>
      </c>
      <c r="D5" s="12">
        <v>0.1</v>
      </c>
      <c r="E5" s="13" t="s">
        <v>11</v>
      </c>
      <c r="F5" s="12">
        <v>0.09</v>
      </c>
      <c r="G5" s="15"/>
    </row>
    <row r="6" spans="1:7">
      <c r="A6" s="61" t="s">
        <v>12</v>
      </c>
      <c r="B6" s="14">
        <v>610500</v>
      </c>
      <c r="C6" s="11" t="s">
        <v>13</v>
      </c>
      <c r="D6" s="12">
        <v>0.1</v>
      </c>
      <c r="E6" s="13" t="s">
        <v>14</v>
      </c>
      <c r="F6" s="12">
        <v>0</v>
      </c>
      <c r="G6" s="16"/>
    </row>
    <row r="7" spans="1:7">
      <c r="A7" s="61" t="s">
        <v>15</v>
      </c>
      <c r="B7" s="14">
        <f>B6+'08.03'!B7</f>
        <v>5139350</v>
      </c>
      <c r="C7" s="13" t="s">
        <v>16</v>
      </c>
      <c r="D7" s="12">
        <v>0.22</v>
      </c>
      <c r="E7" s="13" t="s">
        <v>17</v>
      </c>
      <c r="F7" s="12">
        <v>0.12</v>
      </c>
      <c r="G7" s="17"/>
    </row>
    <row r="8" spans="1:7">
      <c r="A8" s="61" t="s">
        <v>18</v>
      </c>
      <c r="B8" s="49">
        <v>61541100</v>
      </c>
      <c r="C8" s="11" t="s">
        <v>19</v>
      </c>
      <c r="D8" s="12">
        <v>0.08</v>
      </c>
      <c r="E8" s="13"/>
      <c r="F8" s="12"/>
    </row>
    <row r="9" spans="1:7">
      <c r="A9" s="61" t="s">
        <v>20</v>
      </c>
      <c r="B9" s="18">
        <f>B7/B8</f>
        <v>8.351085697200733E-2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61" t="s">
        <v>23</v>
      </c>
      <c r="C11" s="61" t="s">
        <v>24</v>
      </c>
      <c r="D11" s="61" t="s">
        <v>25</v>
      </c>
      <c r="E11" s="61"/>
      <c r="F11" s="61" t="s">
        <v>26</v>
      </c>
    </row>
    <row r="12" spans="1:7">
      <c r="A12" s="194"/>
      <c r="B12" s="20" t="s">
        <v>92</v>
      </c>
      <c r="C12" s="6" t="s">
        <v>164</v>
      </c>
      <c r="D12" s="215" t="s">
        <v>27</v>
      </c>
      <c r="E12" s="20" t="s">
        <v>173</v>
      </c>
      <c r="F12" s="6">
        <v>4</v>
      </c>
    </row>
    <row r="13" spans="1:7">
      <c r="A13" s="194"/>
      <c r="B13" s="20" t="s">
        <v>94</v>
      </c>
      <c r="C13" s="6" t="s">
        <v>145</v>
      </c>
      <c r="D13" s="215"/>
      <c r="E13" s="20" t="s">
        <v>174</v>
      </c>
      <c r="F13" s="6">
        <v>2</v>
      </c>
    </row>
    <row r="14" spans="1:7">
      <c r="A14" s="194"/>
      <c r="B14" s="20" t="s">
        <v>96</v>
      </c>
      <c r="C14" s="6" t="s">
        <v>146</v>
      </c>
      <c r="D14" s="215" t="s">
        <v>28</v>
      </c>
      <c r="E14" s="20" t="s">
        <v>175</v>
      </c>
      <c r="F14" s="6">
        <v>0</v>
      </c>
    </row>
    <row r="15" spans="1:7">
      <c r="A15" s="194"/>
      <c r="B15" s="20" t="s">
        <v>98</v>
      </c>
      <c r="C15" s="6" t="s">
        <v>147</v>
      </c>
      <c r="D15" s="215"/>
      <c r="E15" s="20" t="s">
        <v>176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61" t="s">
        <v>30</v>
      </c>
      <c r="C17" s="61" t="s">
        <v>31</v>
      </c>
      <c r="D17" s="61" t="s">
        <v>32</v>
      </c>
      <c r="E17" s="197" t="s">
        <v>33</v>
      </c>
      <c r="F17" s="198"/>
    </row>
    <row r="18" spans="1:6">
      <c r="A18" s="194" t="s">
        <v>34</v>
      </c>
      <c r="B18" s="22">
        <v>0.49305555555555558</v>
      </c>
      <c r="C18" s="22" t="s">
        <v>158</v>
      </c>
      <c r="D18" s="23">
        <v>2</v>
      </c>
      <c r="E18" s="200"/>
      <c r="F18" s="201"/>
    </row>
    <row r="19" spans="1:6">
      <c r="A19" s="194"/>
      <c r="B19" s="22"/>
      <c r="C19" s="22"/>
      <c r="D19" s="23"/>
      <c r="E19" s="195"/>
      <c r="F19" s="196"/>
    </row>
    <row r="20" spans="1:6">
      <c r="A20" s="194"/>
      <c r="B20" s="22"/>
      <c r="C20" s="22"/>
      <c r="D20" s="23"/>
      <c r="E20" s="46"/>
      <c r="F20" s="47"/>
    </row>
    <row r="21" spans="1:6">
      <c r="A21" s="194"/>
      <c r="B21" s="22"/>
      <c r="C21" s="22"/>
      <c r="D21" s="23"/>
      <c r="E21" s="46"/>
      <c r="F21" s="47"/>
    </row>
    <row r="22" spans="1:6">
      <c r="A22" s="194"/>
      <c r="B22" s="22"/>
      <c r="C22" s="22"/>
      <c r="D22" s="56"/>
      <c r="E22" s="46"/>
      <c r="F22" s="47"/>
    </row>
    <row r="23" spans="1:6">
      <c r="A23" s="199"/>
      <c r="B23" s="22"/>
      <c r="C23" s="22"/>
      <c r="D23" s="23"/>
      <c r="E23" s="46"/>
      <c r="F23" s="47"/>
    </row>
    <row r="24" spans="1:6">
      <c r="A24" s="194" t="s">
        <v>35</v>
      </c>
      <c r="B24" s="22">
        <v>0.25</v>
      </c>
      <c r="C24" s="22" t="s">
        <v>159</v>
      </c>
      <c r="D24" s="23">
        <v>11</v>
      </c>
      <c r="E24" s="195"/>
      <c r="F24" s="196"/>
    </row>
    <row r="25" spans="1:6">
      <c r="A25" s="194"/>
      <c r="B25" s="22"/>
      <c r="C25" s="22"/>
      <c r="D25" s="23"/>
      <c r="E25" s="46"/>
      <c r="F25" s="47"/>
    </row>
    <row r="26" spans="1:6">
      <c r="A26" s="194"/>
      <c r="B26" s="22"/>
      <c r="C26" s="22"/>
      <c r="D26" s="23"/>
      <c r="E26" s="46"/>
      <c r="F26" s="47"/>
    </row>
    <row r="27" spans="1:6">
      <c r="A27" s="194"/>
      <c r="B27" s="22"/>
      <c r="C27" s="22"/>
      <c r="D27" s="23"/>
      <c r="E27" s="46"/>
      <c r="F27" s="47"/>
    </row>
    <row r="28" spans="1:6">
      <c r="A28" s="194"/>
      <c r="B28" s="22"/>
      <c r="C28" s="22"/>
      <c r="D28" s="23"/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157</v>
      </c>
      <c r="D31" s="187" t="s">
        <v>39</v>
      </c>
      <c r="E31" s="61" t="s">
        <v>38</v>
      </c>
      <c r="F31" s="21" t="s">
        <v>165</v>
      </c>
    </row>
    <row r="32" spans="1:6">
      <c r="A32" s="188"/>
      <c r="B32" s="24" t="s">
        <v>40</v>
      </c>
      <c r="C32" s="43" t="s">
        <v>102</v>
      </c>
      <c r="D32" s="191"/>
      <c r="E32" s="61" t="s">
        <v>56</v>
      </c>
      <c r="F32" s="21" t="s">
        <v>167</v>
      </c>
    </row>
    <row r="33" spans="1:6">
      <c r="A33" s="188"/>
      <c r="B33" s="24" t="s">
        <v>41</v>
      </c>
      <c r="C33" s="43" t="s">
        <v>129</v>
      </c>
      <c r="D33" s="191"/>
      <c r="E33" s="61" t="s">
        <v>42</v>
      </c>
      <c r="F33" s="21" t="s">
        <v>166</v>
      </c>
    </row>
    <row r="34" spans="1:6">
      <c r="A34" s="189"/>
      <c r="B34" s="42" t="s">
        <v>57</v>
      </c>
      <c r="C34" s="43" t="s">
        <v>163</v>
      </c>
      <c r="D34" s="192"/>
      <c r="E34" s="61" t="s">
        <v>43</v>
      </c>
      <c r="F34" s="21" t="s">
        <v>168</v>
      </c>
    </row>
    <row r="35" spans="1:6">
      <c r="A35" s="190"/>
      <c r="B35" s="41" t="s">
        <v>58</v>
      </c>
      <c r="C35" s="43" t="s">
        <v>54</v>
      </c>
      <c r="D35" s="193"/>
      <c r="E35" s="61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160</v>
      </c>
      <c r="C37" s="180"/>
      <c r="D37" s="180"/>
      <c r="E37" s="180"/>
      <c r="F37" s="181"/>
    </row>
    <row r="38" spans="1:6">
      <c r="A38" s="188"/>
      <c r="B38" s="179" t="s">
        <v>161</v>
      </c>
      <c r="C38" s="180"/>
      <c r="D38" s="180"/>
      <c r="E38" s="180"/>
      <c r="F38" s="181"/>
    </row>
    <row r="39" spans="1:6">
      <c r="A39" s="188"/>
      <c r="B39" s="179" t="s">
        <v>162</v>
      </c>
      <c r="C39" s="180"/>
      <c r="D39" s="180"/>
      <c r="E39" s="180"/>
      <c r="F39" s="181"/>
    </row>
    <row r="40" spans="1:6">
      <c r="A40" s="188"/>
      <c r="B40" s="179" t="s">
        <v>172</v>
      </c>
      <c r="C40" s="180"/>
      <c r="D40" s="180"/>
      <c r="E40" s="180"/>
      <c r="F40" s="181"/>
    </row>
    <row r="41" spans="1:6">
      <c r="A41" s="188"/>
      <c r="B41" s="179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79" t="s">
        <v>169</v>
      </c>
      <c r="C43" s="180"/>
      <c r="D43" s="180"/>
      <c r="E43" s="180"/>
      <c r="F43" s="181"/>
    </row>
    <row r="44" spans="1:6">
      <c r="A44" s="188"/>
      <c r="B44" s="179" t="s">
        <v>170</v>
      </c>
      <c r="C44" s="180"/>
      <c r="D44" s="180"/>
      <c r="E44" s="180"/>
      <c r="F44" s="181"/>
    </row>
    <row r="45" spans="1:6">
      <c r="A45" s="188"/>
      <c r="B45" s="179"/>
      <c r="C45" s="184"/>
      <c r="D45" s="184"/>
      <c r="E45" s="184"/>
      <c r="F45" s="185"/>
    </row>
    <row r="46" spans="1:6">
      <c r="A46" s="188"/>
      <c r="B46" s="179" t="s">
        <v>171</v>
      </c>
      <c r="C46" s="184"/>
      <c r="D46" s="184"/>
      <c r="E46" s="184"/>
      <c r="F46" s="185"/>
    </row>
    <row r="47" spans="1:6">
      <c r="A47" s="188"/>
      <c r="B47" s="179"/>
      <c r="C47" s="182"/>
      <c r="D47" s="182"/>
      <c r="E47" s="182"/>
      <c r="F47" s="183"/>
    </row>
    <row r="48" spans="1:6">
      <c r="A48" s="211"/>
      <c r="B48" s="60"/>
      <c r="C48" s="58"/>
      <c r="D48" s="58"/>
      <c r="E48" s="58"/>
      <c r="F48" s="59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62" t="s">
        <v>37</v>
      </c>
      <c r="B50" s="204"/>
      <c r="C50" s="205"/>
      <c r="D50" s="62" t="s">
        <v>39</v>
      </c>
      <c r="E50" s="204"/>
      <c r="F50" s="205"/>
    </row>
    <row r="51" spans="1:6" ht="18.75">
      <c r="A51" s="206" t="s">
        <v>45</v>
      </c>
      <c r="B51" s="207"/>
      <c r="C51" s="208"/>
      <c r="D51" s="57" t="s">
        <v>46</v>
      </c>
      <c r="E51" s="209">
        <f>E53</f>
        <v>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/>
      <c r="F53" s="28"/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A30:F30"/>
    <mergeCell ref="A31:A35"/>
    <mergeCell ref="D31:D35"/>
    <mergeCell ref="A36:F36"/>
    <mergeCell ref="A37:A42"/>
    <mergeCell ref="B37:F37"/>
    <mergeCell ref="B38:F38"/>
    <mergeCell ref="B41:F41"/>
    <mergeCell ref="B40:F40"/>
    <mergeCell ref="B39:F39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</mergeCells>
  <phoneticPr fontId="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B37" sqref="B37:F3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67" t="s">
        <v>1</v>
      </c>
      <c r="B2" s="30">
        <v>42587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/>
    </row>
    <row r="4" spans="1:7">
      <c r="A4" s="67" t="s">
        <v>6</v>
      </c>
      <c r="B4" s="10">
        <v>205000</v>
      </c>
      <c r="C4" s="11" t="s">
        <v>7</v>
      </c>
      <c r="D4" s="12">
        <v>0.05</v>
      </c>
      <c r="E4" s="13" t="s">
        <v>8</v>
      </c>
      <c r="F4" s="12">
        <v>0.23</v>
      </c>
    </row>
    <row r="5" spans="1:7">
      <c r="A5" s="67" t="s">
        <v>9</v>
      </c>
      <c r="B5" s="14">
        <v>1486500</v>
      </c>
      <c r="C5" s="13" t="s">
        <v>10</v>
      </c>
      <c r="D5" s="12">
        <v>0.06</v>
      </c>
      <c r="E5" s="13" t="s">
        <v>11</v>
      </c>
      <c r="F5" s="12">
        <v>0</v>
      </c>
      <c r="G5" s="15"/>
    </row>
    <row r="6" spans="1:7">
      <c r="A6" s="67" t="s">
        <v>12</v>
      </c>
      <c r="B6" s="14">
        <v>1691500</v>
      </c>
      <c r="C6" s="11" t="s">
        <v>13</v>
      </c>
      <c r="D6" s="12">
        <v>0.12</v>
      </c>
      <c r="E6" s="13" t="s">
        <v>14</v>
      </c>
      <c r="F6" s="12">
        <v>0</v>
      </c>
      <c r="G6" s="16"/>
    </row>
    <row r="7" spans="1:7">
      <c r="A7" s="67" t="s">
        <v>15</v>
      </c>
      <c r="B7" s="14">
        <f>B6+'08.04'!B7</f>
        <v>6830850</v>
      </c>
      <c r="C7" s="13" t="s">
        <v>16</v>
      </c>
      <c r="D7" s="12">
        <v>0.17</v>
      </c>
      <c r="E7" s="13" t="s">
        <v>17</v>
      </c>
      <c r="F7" s="12">
        <v>0.03</v>
      </c>
      <c r="G7" s="17"/>
    </row>
    <row r="8" spans="1:7">
      <c r="A8" s="67" t="s">
        <v>18</v>
      </c>
      <c r="B8" s="49">
        <v>61541100</v>
      </c>
      <c r="C8" s="11" t="s">
        <v>19</v>
      </c>
      <c r="D8" s="12">
        <v>0.01</v>
      </c>
      <c r="E8" s="13"/>
      <c r="F8" s="12"/>
    </row>
    <row r="9" spans="1:7">
      <c r="A9" s="67" t="s">
        <v>20</v>
      </c>
      <c r="B9" s="18">
        <f>B7/B8</f>
        <v>0.11099655352276772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67" t="s">
        <v>23</v>
      </c>
      <c r="C11" s="67" t="s">
        <v>24</v>
      </c>
      <c r="D11" s="67" t="s">
        <v>25</v>
      </c>
      <c r="E11" s="67"/>
      <c r="F11" s="67" t="s">
        <v>26</v>
      </c>
    </row>
    <row r="12" spans="1:7">
      <c r="A12" s="194"/>
      <c r="B12" s="20" t="s">
        <v>92</v>
      </c>
      <c r="C12" s="6" t="s">
        <v>144</v>
      </c>
      <c r="D12" s="215" t="s">
        <v>27</v>
      </c>
      <c r="E12" s="20" t="s">
        <v>191</v>
      </c>
      <c r="F12" s="6">
        <v>5</v>
      </c>
    </row>
    <row r="13" spans="1:7">
      <c r="A13" s="194"/>
      <c r="B13" s="20" t="s">
        <v>94</v>
      </c>
      <c r="C13" s="6" t="s">
        <v>145</v>
      </c>
      <c r="D13" s="215"/>
      <c r="E13" s="20" t="s">
        <v>192</v>
      </c>
      <c r="F13" s="6">
        <v>5</v>
      </c>
    </row>
    <row r="14" spans="1:7">
      <c r="A14" s="194"/>
      <c r="B14" s="20" t="s">
        <v>96</v>
      </c>
      <c r="C14" s="6" t="s">
        <v>146</v>
      </c>
      <c r="D14" s="215" t="s">
        <v>28</v>
      </c>
      <c r="E14" s="20" t="s">
        <v>176</v>
      </c>
      <c r="F14" s="6">
        <v>0</v>
      </c>
    </row>
    <row r="15" spans="1:7">
      <c r="A15" s="194"/>
      <c r="B15" s="20" t="s">
        <v>98</v>
      </c>
      <c r="C15" s="6" t="s">
        <v>147</v>
      </c>
      <c r="D15" s="215"/>
      <c r="E15" s="20" t="s">
        <v>193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67" t="s">
        <v>30</v>
      </c>
      <c r="C17" s="67" t="s">
        <v>31</v>
      </c>
      <c r="D17" s="67" t="s">
        <v>32</v>
      </c>
      <c r="E17" s="197" t="s">
        <v>33</v>
      </c>
      <c r="F17" s="198"/>
    </row>
    <row r="18" spans="1:6">
      <c r="A18" s="194" t="s">
        <v>34</v>
      </c>
      <c r="B18" s="22"/>
      <c r="C18" s="22"/>
      <c r="D18" s="23"/>
      <c r="E18" s="200"/>
      <c r="F18" s="201"/>
    </row>
    <row r="19" spans="1:6">
      <c r="A19" s="194"/>
      <c r="B19" s="22"/>
      <c r="C19" s="22"/>
      <c r="D19" s="23"/>
      <c r="E19" s="195"/>
      <c r="F19" s="196"/>
    </row>
    <row r="20" spans="1:6">
      <c r="A20" s="194"/>
      <c r="B20" s="22"/>
      <c r="C20" s="22"/>
      <c r="D20" s="23"/>
      <c r="E20" s="46"/>
      <c r="F20" s="47"/>
    </row>
    <row r="21" spans="1:6">
      <c r="A21" s="194"/>
      <c r="B21" s="22"/>
      <c r="C21" s="22"/>
      <c r="D21" s="23"/>
      <c r="E21" s="46"/>
      <c r="F21" s="47"/>
    </row>
    <row r="22" spans="1:6">
      <c r="A22" s="194"/>
      <c r="B22" s="22"/>
      <c r="C22" s="22"/>
      <c r="D22" s="56"/>
      <c r="E22" s="46"/>
      <c r="F22" s="47"/>
    </row>
    <row r="23" spans="1:6">
      <c r="A23" s="199"/>
      <c r="B23" s="22"/>
      <c r="C23" s="22"/>
      <c r="D23" s="23"/>
      <c r="E23" s="46"/>
      <c r="F23" s="47"/>
    </row>
    <row r="24" spans="1:6">
      <c r="A24" s="194" t="s">
        <v>35</v>
      </c>
      <c r="B24" s="22">
        <v>0.25</v>
      </c>
      <c r="C24" s="22" t="s">
        <v>180</v>
      </c>
      <c r="D24" s="23">
        <v>2</v>
      </c>
      <c r="E24" s="195"/>
      <c r="F24" s="196"/>
    </row>
    <row r="25" spans="1:6">
      <c r="A25" s="194"/>
      <c r="B25" s="22">
        <v>0.27083333333333331</v>
      </c>
      <c r="C25" s="22" t="s">
        <v>181</v>
      </c>
      <c r="D25" s="23">
        <v>2</v>
      </c>
      <c r="E25" s="46"/>
      <c r="F25" s="47"/>
    </row>
    <row r="26" spans="1:6">
      <c r="A26" s="194"/>
      <c r="B26" s="22">
        <v>0.29166666666666669</v>
      </c>
      <c r="C26" s="22" t="s">
        <v>182</v>
      </c>
      <c r="D26" s="23">
        <v>5</v>
      </c>
      <c r="E26" s="46"/>
      <c r="F26" s="47"/>
    </row>
    <row r="27" spans="1:6">
      <c r="A27" s="194"/>
      <c r="B27" s="22"/>
      <c r="C27" s="22"/>
      <c r="D27" s="23"/>
      <c r="E27" s="46"/>
      <c r="F27" s="47"/>
    </row>
    <row r="28" spans="1:6">
      <c r="A28" s="194"/>
      <c r="B28" s="22"/>
      <c r="C28" s="22"/>
      <c r="D28" s="23"/>
      <c r="E28" s="46"/>
      <c r="F28" s="47"/>
    </row>
    <row r="29" spans="1:6">
      <c r="A29" s="194"/>
      <c r="B29" s="22"/>
      <c r="C29" s="22"/>
      <c r="D29" s="23"/>
      <c r="E29" s="46"/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130</v>
      </c>
      <c r="D31" s="187" t="s">
        <v>39</v>
      </c>
      <c r="E31" s="67" t="s">
        <v>38</v>
      </c>
      <c r="F31" s="21" t="s">
        <v>165</v>
      </c>
    </row>
    <row r="32" spans="1:6">
      <c r="A32" s="188"/>
      <c r="B32" s="24" t="s">
        <v>40</v>
      </c>
      <c r="C32" s="43" t="s">
        <v>52</v>
      </c>
      <c r="D32" s="191"/>
      <c r="E32" s="67" t="s">
        <v>56</v>
      </c>
      <c r="F32" s="21" t="s">
        <v>183</v>
      </c>
    </row>
    <row r="33" spans="1:6">
      <c r="A33" s="188"/>
      <c r="B33" s="24" t="s">
        <v>41</v>
      </c>
      <c r="C33" s="43" t="s">
        <v>103</v>
      </c>
      <c r="D33" s="191"/>
      <c r="E33" s="67" t="s">
        <v>42</v>
      </c>
      <c r="F33" s="21" t="s">
        <v>137</v>
      </c>
    </row>
    <row r="34" spans="1:6">
      <c r="A34" s="189"/>
      <c r="B34" s="42" t="s">
        <v>57</v>
      </c>
      <c r="C34" s="43" t="s">
        <v>53</v>
      </c>
      <c r="D34" s="192"/>
      <c r="E34" s="67" t="s">
        <v>43</v>
      </c>
      <c r="F34" s="21" t="s">
        <v>184</v>
      </c>
    </row>
    <row r="35" spans="1:6">
      <c r="A35" s="190"/>
      <c r="B35" s="41" t="s">
        <v>58</v>
      </c>
      <c r="C35" s="43" t="s">
        <v>54</v>
      </c>
      <c r="D35" s="193"/>
      <c r="E35" s="67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606</v>
      </c>
      <c r="C37" s="180"/>
      <c r="D37" s="180"/>
      <c r="E37" s="180"/>
      <c r="F37" s="181"/>
    </row>
    <row r="38" spans="1:6">
      <c r="A38" s="188"/>
      <c r="B38" s="179" t="s">
        <v>177</v>
      </c>
      <c r="C38" s="180"/>
      <c r="D38" s="180"/>
      <c r="E38" s="180"/>
      <c r="F38" s="181"/>
    </row>
    <row r="39" spans="1:6">
      <c r="A39" s="188"/>
      <c r="B39" s="179" t="s">
        <v>178</v>
      </c>
      <c r="C39" s="180"/>
      <c r="D39" s="180"/>
      <c r="E39" s="180"/>
      <c r="F39" s="181"/>
    </row>
    <row r="40" spans="1:6">
      <c r="A40" s="188"/>
      <c r="B40" s="179" t="s">
        <v>179</v>
      </c>
      <c r="C40" s="180"/>
      <c r="D40" s="180"/>
      <c r="E40" s="180"/>
      <c r="F40" s="181"/>
    </row>
    <row r="41" spans="1:6">
      <c r="A41" s="188"/>
      <c r="B41" s="179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79" t="s">
        <v>186</v>
      </c>
      <c r="C43" s="180"/>
      <c r="D43" s="180"/>
      <c r="E43" s="180"/>
      <c r="F43" s="181"/>
    </row>
    <row r="44" spans="1:6">
      <c r="A44" s="188"/>
      <c r="B44" s="179" t="s">
        <v>188</v>
      </c>
      <c r="C44" s="180"/>
      <c r="D44" s="180"/>
      <c r="E44" s="180"/>
      <c r="F44" s="181"/>
    </row>
    <row r="45" spans="1:6">
      <c r="A45" s="188"/>
      <c r="B45" s="179" t="s">
        <v>187</v>
      </c>
      <c r="C45" s="184"/>
      <c r="D45" s="184"/>
      <c r="E45" s="184"/>
      <c r="F45" s="185"/>
    </row>
    <row r="46" spans="1:6">
      <c r="A46" s="188"/>
      <c r="B46" s="179" t="s">
        <v>189</v>
      </c>
      <c r="C46" s="184"/>
      <c r="D46" s="184"/>
      <c r="E46" s="184"/>
      <c r="F46" s="185"/>
    </row>
    <row r="47" spans="1:6">
      <c r="A47" s="188"/>
      <c r="B47" s="179" t="s">
        <v>190</v>
      </c>
      <c r="C47" s="182"/>
      <c r="D47" s="182"/>
      <c r="E47" s="182"/>
      <c r="F47" s="183"/>
    </row>
    <row r="48" spans="1:6">
      <c r="A48" s="211"/>
      <c r="B48" s="66"/>
      <c r="C48" s="64"/>
      <c r="D48" s="64"/>
      <c r="E48" s="64"/>
      <c r="F48" s="65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68" t="s">
        <v>37</v>
      </c>
      <c r="B50" s="204"/>
      <c r="C50" s="205"/>
      <c r="D50" s="68" t="s">
        <v>39</v>
      </c>
      <c r="E50" s="204"/>
      <c r="F50" s="205"/>
    </row>
    <row r="51" spans="1:6" ht="18.75">
      <c r="A51" s="206" t="s">
        <v>45</v>
      </c>
      <c r="B51" s="207"/>
      <c r="C51" s="208"/>
      <c r="D51" s="63" t="s">
        <v>46</v>
      </c>
      <c r="E51" s="209">
        <f>E53</f>
        <v>4400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>
        <v>4400</v>
      </c>
      <c r="F53" s="28" t="s">
        <v>185</v>
      </c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24:A29"/>
    <mergeCell ref="E24:F24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G59"/>
  <sheetViews>
    <sheetView topLeftCell="A19" workbookViewId="0">
      <selection activeCell="B9" sqref="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73" t="s">
        <v>1</v>
      </c>
      <c r="B2" s="30">
        <v>42588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/>
    </row>
    <row r="4" spans="1:7">
      <c r="A4" s="73" t="s">
        <v>6</v>
      </c>
      <c r="B4" s="10">
        <v>666000</v>
      </c>
      <c r="C4" s="11" t="s">
        <v>7</v>
      </c>
      <c r="D4" s="12">
        <v>0.14000000000000001</v>
      </c>
      <c r="E4" s="13" t="s">
        <v>8</v>
      </c>
      <c r="F4" s="12">
        <v>0.09</v>
      </c>
    </row>
    <row r="5" spans="1:7">
      <c r="A5" s="73" t="s">
        <v>9</v>
      </c>
      <c r="B5" s="14">
        <f>B6-B4</f>
        <v>826100</v>
      </c>
      <c r="C5" s="13" t="s">
        <v>10</v>
      </c>
      <c r="D5" s="12">
        <v>0.1</v>
      </c>
      <c r="E5" s="13" t="s">
        <v>11</v>
      </c>
      <c r="F5" s="12">
        <v>0</v>
      </c>
      <c r="G5" s="15"/>
    </row>
    <row r="6" spans="1:7">
      <c r="A6" s="73" t="s">
        <v>12</v>
      </c>
      <c r="B6" s="14">
        <v>1492100</v>
      </c>
      <c r="C6" s="11" t="s">
        <v>13</v>
      </c>
      <c r="D6" s="12">
        <v>0.13</v>
      </c>
      <c r="E6" s="13" t="s">
        <v>14</v>
      </c>
      <c r="F6" s="12">
        <v>0</v>
      </c>
      <c r="G6" s="16"/>
    </row>
    <row r="7" spans="1:7">
      <c r="A7" s="73" t="s">
        <v>15</v>
      </c>
      <c r="B7" s="14">
        <f>B6+'08.05'!B7</f>
        <v>8322950</v>
      </c>
      <c r="C7" s="13" t="s">
        <v>16</v>
      </c>
      <c r="D7" s="12">
        <v>0.24</v>
      </c>
      <c r="E7" s="13" t="s">
        <v>17</v>
      </c>
      <c r="F7" s="12">
        <v>0.22</v>
      </c>
      <c r="G7" s="17"/>
    </row>
    <row r="8" spans="1:7">
      <c r="A8" s="73" t="s">
        <v>18</v>
      </c>
      <c r="B8" s="49">
        <v>61541100</v>
      </c>
      <c r="C8" s="11" t="s">
        <v>19</v>
      </c>
      <c r="D8" s="12">
        <v>0.05</v>
      </c>
      <c r="E8" s="13"/>
      <c r="F8" s="12"/>
    </row>
    <row r="9" spans="1:7">
      <c r="A9" s="73" t="s">
        <v>20</v>
      </c>
      <c r="B9" s="18">
        <f>B7/B8</f>
        <v>0.13524213899329066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73" t="s">
        <v>23</v>
      </c>
      <c r="C11" s="73" t="s">
        <v>24</v>
      </c>
      <c r="D11" s="73" t="s">
        <v>25</v>
      </c>
      <c r="E11" s="73"/>
      <c r="F11" s="73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220</v>
      </c>
      <c r="F12" s="6">
        <v>6</v>
      </c>
    </row>
    <row r="13" spans="1:7">
      <c r="A13" s="194"/>
      <c r="B13" s="20" t="s">
        <v>94</v>
      </c>
      <c r="C13" s="6" t="s">
        <v>224</v>
      </c>
      <c r="D13" s="215"/>
      <c r="E13" s="20" t="s">
        <v>221</v>
      </c>
      <c r="F13" s="6">
        <v>4</v>
      </c>
    </row>
    <row r="14" spans="1:7">
      <c r="A14" s="194"/>
      <c r="B14" s="20" t="s">
        <v>96</v>
      </c>
      <c r="C14" s="6" t="s">
        <v>225</v>
      </c>
      <c r="D14" s="215" t="s">
        <v>28</v>
      </c>
      <c r="E14" s="20" t="s">
        <v>222</v>
      </c>
      <c r="F14" s="6">
        <v>0</v>
      </c>
    </row>
    <row r="15" spans="1:7">
      <c r="A15" s="194"/>
      <c r="B15" s="20" t="s">
        <v>98</v>
      </c>
      <c r="C15" s="6" t="s">
        <v>147</v>
      </c>
      <c r="D15" s="215"/>
      <c r="E15" s="20" t="s">
        <v>223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73" t="s">
        <v>30</v>
      </c>
      <c r="C17" s="73" t="s">
        <v>31</v>
      </c>
      <c r="D17" s="73" t="s">
        <v>32</v>
      </c>
      <c r="E17" s="197" t="s">
        <v>33</v>
      </c>
      <c r="F17" s="198"/>
    </row>
    <row r="18" spans="1:6">
      <c r="A18" s="194" t="s">
        <v>34</v>
      </c>
      <c r="B18" s="22">
        <v>0.5</v>
      </c>
      <c r="C18" s="22" t="s">
        <v>195</v>
      </c>
      <c r="D18" s="23" t="s">
        <v>196</v>
      </c>
      <c r="E18" s="200"/>
      <c r="F18" s="201"/>
    </row>
    <row r="19" spans="1:6">
      <c r="A19" s="194"/>
      <c r="B19" s="22"/>
      <c r="C19" s="22" t="s">
        <v>201</v>
      </c>
      <c r="D19" s="23">
        <v>2</v>
      </c>
      <c r="E19" s="200" t="s">
        <v>206</v>
      </c>
      <c r="F19" s="201"/>
    </row>
    <row r="20" spans="1:6">
      <c r="A20" s="194"/>
      <c r="B20" s="22"/>
      <c r="C20" s="22" t="s">
        <v>201</v>
      </c>
      <c r="D20" s="23">
        <v>2</v>
      </c>
      <c r="E20" s="200" t="s">
        <v>205</v>
      </c>
      <c r="F20" s="201"/>
    </row>
    <row r="21" spans="1:6">
      <c r="A21" s="194"/>
      <c r="B21" s="22"/>
      <c r="C21" s="22" t="s">
        <v>201</v>
      </c>
      <c r="D21" s="23" t="s">
        <v>202</v>
      </c>
      <c r="E21" s="200" t="s">
        <v>204</v>
      </c>
      <c r="F21" s="201"/>
    </row>
    <row r="22" spans="1:6">
      <c r="A22" s="194"/>
      <c r="B22" s="22"/>
      <c r="C22" s="22" t="s">
        <v>201</v>
      </c>
      <c r="D22" s="56">
        <v>4</v>
      </c>
      <c r="E22" s="200" t="s">
        <v>203</v>
      </c>
      <c r="F22" s="201"/>
    </row>
    <row r="23" spans="1:6">
      <c r="A23" s="199"/>
      <c r="B23" s="22"/>
      <c r="C23" s="22" t="s">
        <v>201</v>
      </c>
      <c r="D23" s="23">
        <v>2</v>
      </c>
      <c r="E23" s="200" t="s">
        <v>234</v>
      </c>
      <c r="F23" s="201"/>
    </row>
    <row r="24" spans="1:6">
      <c r="A24" s="194" t="s">
        <v>35</v>
      </c>
      <c r="B24" s="22">
        <v>0.25</v>
      </c>
      <c r="C24" s="22" t="s">
        <v>197</v>
      </c>
      <c r="D24" s="23">
        <v>2</v>
      </c>
      <c r="E24" s="195"/>
      <c r="F24" s="196"/>
    </row>
    <row r="25" spans="1:6">
      <c r="A25" s="194"/>
      <c r="B25" s="22">
        <v>0.25694444444444448</v>
      </c>
      <c r="C25" s="22" t="s">
        <v>198</v>
      </c>
      <c r="D25" s="23">
        <v>2</v>
      </c>
      <c r="E25" s="195"/>
      <c r="F25" s="196"/>
    </row>
    <row r="26" spans="1:6">
      <c r="A26" s="194"/>
      <c r="B26" s="22">
        <v>0.29166666666666669</v>
      </c>
      <c r="C26" s="22" t="s">
        <v>199</v>
      </c>
      <c r="D26" s="23">
        <v>2</v>
      </c>
      <c r="E26" s="195"/>
      <c r="F26" s="196"/>
    </row>
    <row r="27" spans="1:6">
      <c r="A27" s="194"/>
      <c r="B27" s="22">
        <v>0.29166666666666669</v>
      </c>
      <c r="C27" s="22" t="s">
        <v>215</v>
      </c>
      <c r="D27" s="23">
        <v>2</v>
      </c>
      <c r="E27" s="195"/>
      <c r="F27" s="196"/>
    </row>
    <row r="28" spans="1:6">
      <c r="A28" s="194"/>
      <c r="B28" s="22"/>
      <c r="C28" s="22" t="s">
        <v>212</v>
      </c>
      <c r="D28" s="23">
        <v>2</v>
      </c>
      <c r="E28" s="200" t="s">
        <v>234</v>
      </c>
      <c r="F28" s="201"/>
    </row>
    <row r="29" spans="1:6">
      <c r="A29" s="194"/>
      <c r="B29" s="22"/>
      <c r="C29" s="22" t="s">
        <v>212</v>
      </c>
      <c r="D29" s="23">
        <v>3</v>
      </c>
      <c r="E29" s="200" t="s">
        <v>214</v>
      </c>
      <c r="F29" s="201"/>
    </row>
    <row r="30" spans="1:6">
      <c r="A30" s="194"/>
      <c r="B30" s="22"/>
      <c r="C30" s="22" t="s">
        <v>212</v>
      </c>
      <c r="D30" s="23">
        <v>2</v>
      </c>
      <c r="E30" s="200" t="s">
        <v>213</v>
      </c>
      <c r="F30" s="201"/>
    </row>
    <row r="31" spans="1:6">
      <c r="A31" s="194"/>
      <c r="B31" s="22"/>
      <c r="C31" s="22" t="s">
        <v>212</v>
      </c>
      <c r="D31" s="23">
        <v>2</v>
      </c>
      <c r="E31" s="200" t="s">
        <v>234</v>
      </c>
      <c r="F31" s="201"/>
    </row>
    <row r="32" spans="1:6">
      <c r="A32" s="194"/>
      <c r="B32" s="22"/>
      <c r="C32" s="22" t="s">
        <v>212</v>
      </c>
      <c r="D32" s="23">
        <v>4</v>
      </c>
      <c r="E32" s="200" t="s">
        <v>234</v>
      </c>
      <c r="F32" s="201"/>
    </row>
    <row r="33" spans="1:6">
      <c r="A33" s="194"/>
      <c r="B33" s="22"/>
      <c r="C33" s="22" t="s">
        <v>212</v>
      </c>
      <c r="D33" s="23">
        <v>2</v>
      </c>
      <c r="E33" s="200" t="s">
        <v>234</v>
      </c>
      <c r="F33" s="201"/>
    </row>
    <row r="34" spans="1:6" ht="18.75">
      <c r="A34" s="178" t="s">
        <v>36</v>
      </c>
      <c r="B34" s="178"/>
      <c r="C34" s="178"/>
      <c r="D34" s="178"/>
      <c r="E34" s="178"/>
      <c r="F34" s="178"/>
    </row>
    <row r="35" spans="1:6">
      <c r="A35" s="187" t="s">
        <v>37</v>
      </c>
      <c r="B35" s="24" t="s">
        <v>38</v>
      </c>
      <c r="C35" s="43" t="s">
        <v>54</v>
      </c>
      <c r="D35" s="187" t="s">
        <v>39</v>
      </c>
      <c r="E35" s="73" t="s">
        <v>38</v>
      </c>
      <c r="F35" s="21" t="s">
        <v>136</v>
      </c>
    </row>
    <row r="36" spans="1:6">
      <c r="A36" s="188"/>
      <c r="B36" s="24" t="s">
        <v>40</v>
      </c>
      <c r="C36" s="43" t="s">
        <v>102</v>
      </c>
      <c r="D36" s="191"/>
      <c r="E36" s="73" t="s">
        <v>56</v>
      </c>
      <c r="F36" s="21" t="s">
        <v>208</v>
      </c>
    </row>
    <row r="37" spans="1:6">
      <c r="A37" s="188"/>
      <c r="B37" s="24" t="s">
        <v>41</v>
      </c>
      <c r="C37" s="43" t="s">
        <v>194</v>
      </c>
      <c r="D37" s="191"/>
      <c r="E37" s="73" t="s">
        <v>42</v>
      </c>
      <c r="F37" s="21" t="s">
        <v>207</v>
      </c>
    </row>
    <row r="38" spans="1:6">
      <c r="A38" s="189"/>
      <c r="B38" s="42" t="s">
        <v>57</v>
      </c>
      <c r="C38" s="43" t="s">
        <v>53</v>
      </c>
      <c r="D38" s="192"/>
      <c r="E38" s="73" t="s">
        <v>43</v>
      </c>
      <c r="F38" s="21" t="s">
        <v>135</v>
      </c>
    </row>
    <row r="39" spans="1:6">
      <c r="A39" s="190"/>
      <c r="B39" s="41" t="s">
        <v>58</v>
      </c>
      <c r="C39" s="43"/>
      <c r="D39" s="193"/>
      <c r="E39" s="73" t="s">
        <v>55</v>
      </c>
      <c r="F39" s="21"/>
    </row>
    <row r="40" spans="1:6" ht="18.75">
      <c r="A40" s="178" t="s">
        <v>36</v>
      </c>
      <c r="B40" s="178"/>
      <c r="C40" s="178"/>
      <c r="D40" s="178"/>
      <c r="E40" s="178"/>
      <c r="F40" s="178"/>
    </row>
    <row r="41" spans="1:6">
      <c r="A41" s="187" t="s">
        <v>37</v>
      </c>
      <c r="B41" s="179" t="s">
        <v>211</v>
      </c>
      <c r="C41" s="180"/>
      <c r="D41" s="180"/>
      <c r="E41" s="180"/>
      <c r="F41" s="181"/>
    </row>
    <row r="42" spans="1:6">
      <c r="A42" s="188"/>
      <c r="B42" s="179" t="s">
        <v>200</v>
      </c>
      <c r="C42" s="180"/>
      <c r="D42" s="180"/>
      <c r="E42" s="180"/>
      <c r="F42" s="181"/>
    </row>
    <row r="43" spans="1:6">
      <c r="A43" s="188"/>
      <c r="B43" s="179"/>
      <c r="C43" s="180"/>
      <c r="D43" s="180"/>
      <c r="E43" s="180"/>
      <c r="F43" s="181"/>
    </row>
    <row r="44" spans="1:6">
      <c r="A44" s="188"/>
      <c r="B44" s="179"/>
      <c r="C44" s="180"/>
      <c r="D44" s="180"/>
      <c r="E44" s="180"/>
      <c r="F44" s="181"/>
    </row>
    <row r="45" spans="1:6">
      <c r="A45" s="188"/>
      <c r="B45" s="179"/>
      <c r="C45" s="182"/>
      <c r="D45" s="182"/>
      <c r="E45" s="182"/>
      <c r="F45" s="183"/>
    </row>
    <row r="46" spans="1:6">
      <c r="A46" s="211"/>
      <c r="B46" s="179"/>
      <c r="C46" s="182"/>
      <c r="D46" s="182"/>
      <c r="E46" s="182"/>
      <c r="F46" s="183"/>
    </row>
    <row r="47" spans="1:6">
      <c r="A47" s="187" t="s">
        <v>39</v>
      </c>
      <c r="B47" s="186" t="s">
        <v>209</v>
      </c>
      <c r="C47" s="180"/>
      <c r="D47" s="180"/>
      <c r="E47" s="180"/>
      <c r="F47" s="181"/>
    </row>
    <row r="48" spans="1:6">
      <c r="A48" s="188"/>
      <c r="B48" s="179" t="s">
        <v>210</v>
      </c>
      <c r="C48" s="180"/>
      <c r="D48" s="180"/>
      <c r="E48" s="180"/>
      <c r="F48" s="181"/>
    </row>
    <row r="49" spans="1:6">
      <c r="A49" s="188"/>
      <c r="B49" s="186" t="s">
        <v>216</v>
      </c>
      <c r="C49" s="184"/>
      <c r="D49" s="184"/>
      <c r="E49" s="184"/>
      <c r="F49" s="185"/>
    </row>
    <row r="50" spans="1:6">
      <c r="A50" s="188"/>
      <c r="B50" s="179" t="s">
        <v>217</v>
      </c>
      <c r="C50" s="184"/>
      <c r="D50" s="184"/>
      <c r="E50" s="184"/>
      <c r="F50" s="185"/>
    </row>
    <row r="51" spans="1:6">
      <c r="A51" s="188"/>
      <c r="B51" s="186" t="s">
        <v>218</v>
      </c>
      <c r="C51" s="182"/>
      <c r="D51" s="182"/>
      <c r="E51" s="182"/>
      <c r="F51" s="183"/>
    </row>
    <row r="52" spans="1:6">
      <c r="A52" s="211"/>
      <c r="B52" s="74"/>
      <c r="C52" s="71"/>
      <c r="D52" s="71"/>
      <c r="E52" s="71"/>
      <c r="F52" s="72"/>
    </row>
    <row r="53" spans="1:6" ht="18.75">
      <c r="A53" s="178" t="s">
        <v>44</v>
      </c>
      <c r="B53" s="178"/>
      <c r="C53" s="178"/>
      <c r="D53" s="178"/>
      <c r="E53" s="178"/>
      <c r="F53" s="178"/>
    </row>
    <row r="54" spans="1:6">
      <c r="A54" s="70" t="s">
        <v>37</v>
      </c>
      <c r="B54" s="204"/>
      <c r="C54" s="205"/>
      <c r="D54" s="70" t="s">
        <v>39</v>
      </c>
      <c r="E54" s="204"/>
      <c r="F54" s="205"/>
    </row>
    <row r="55" spans="1:6" ht="18.75">
      <c r="A55" s="206" t="s">
        <v>45</v>
      </c>
      <c r="B55" s="207"/>
      <c r="C55" s="208"/>
      <c r="D55" s="69" t="s">
        <v>46</v>
      </c>
      <c r="E55" s="209">
        <f>B57</f>
        <v>47400</v>
      </c>
      <c r="F55" s="210"/>
    </row>
    <row r="56" spans="1:6">
      <c r="A56" s="202" t="s">
        <v>37</v>
      </c>
      <c r="B56" s="27" t="s">
        <v>47</v>
      </c>
      <c r="C56" s="27" t="s">
        <v>48</v>
      </c>
      <c r="D56" s="202" t="s">
        <v>39</v>
      </c>
      <c r="E56" s="27" t="s">
        <v>49</v>
      </c>
      <c r="F56" s="27" t="s">
        <v>50</v>
      </c>
    </row>
    <row r="57" spans="1:6">
      <c r="A57" s="202"/>
      <c r="B57" s="28">
        <f>9900+22000+9000+6500</f>
        <v>47400</v>
      </c>
      <c r="C57" s="28" t="s">
        <v>219</v>
      </c>
      <c r="D57" s="203"/>
      <c r="E57" s="28"/>
      <c r="F57" s="28"/>
    </row>
    <row r="58" spans="1:6">
      <c r="A58" s="202"/>
      <c r="B58" s="28"/>
      <c r="C58" s="28"/>
      <c r="D58" s="203"/>
      <c r="E58" s="28"/>
      <c r="F58" s="29"/>
    </row>
    <row r="59" spans="1:6">
      <c r="A59" s="202"/>
      <c r="B59" s="28"/>
      <c r="C59" s="28"/>
      <c r="D59" s="203"/>
      <c r="E59" s="28"/>
      <c r="F59" s="29"/>
    </row>
  </sheetData>
  <mergeCells count="50">
    <mergeCell ref="A24:A33"/>
    <mergeCell ref="E24:F24"/>
    <mergeCell ref="E28:F28"/>
    <mergeCell ref="E29:F29"/>
    <mergeCell ref="E30:F30"/>
    <mergeCell ref="E31:F31"/>
    <mergeCell ref="E32:F32"/>
    <mergeCell ref="E33:F33"/>
    <mergeCell ref="E25:F25"/>
    <mergeCell ref="E26:F26"/>
    <mergeCell ref="E27:F27"/>
    <mergeCell ref="B54:C54"/>
    <mergeCell ref="E54:F54"/>
    <mergeCell ref="A55:C55"/>
    <mergeCell ref="E55:F55"/>
    <mergeCell ref="A34:F34"/>
    <mergeCell ref="A35:A39"/>
    <mergeCell ref="D35:D39"/>
    <mergeCell ref="A40:F40"/>
    <mergeCell ref="A56:A59"/>
    <mergeCell ref="D56:D59"/>
    <mergeCell ref="B46:F46"/>
    <mergeCell ref="A47:A52"/>
    <mergeCell ref="B47:F47"/>
    <mergeCell ref="B48:F48"/>
    <mergeCell ref="B49:F49"/>
    <mergeCell ref="B50:F50"/>
    <mergeCell ref="B51:F51"/>
    <mergeCell ref="A41:A46"/>
    <mergeCell ref="B41:F41"/>
    <mergeCell ref="B42:F42"/>
    <mergeCell ref="B43:F43"/>
    <mergeCell ref="B44:F44"/>
    <mergeCell ref="B45:F45"/>
    <mergeCell ref="A53:F53"/>
    <mergeCell ref="A16:F16"/>
    <mergeCell ref="E17:F17"/>
    <mergeCell ref="A18:A23"/>
    <mergeCell ref="E18:F18"/>
    <mergeCell ref="E19:F19"/>
    <mergeCell ref="E23:F23"/>
    <mergeCell ref="E22:F22"/>
    <mergeCell ref="E21:F21"/>
    <mergeCell ref="E20:F20"/>
    <mergeCell ref="A1:F1"/>
    <mergeCell ref="A3:B3"/>
    <mergeCell ref="A10:F10"/>
    <mergeCell ref="A11:A15"/>
    <mergeCell ref="D12:D13"/>
    <mergeCell ref="D14:D15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G55"/>
  <sheetViews>
    <sheetView topLeftCell="A25" zoomScaleNormal="100" workbookViewId="0">
      <selection activeCell="B37" sqref="B37:F37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79" t="s">
        <v>1</v>
      </c>
      <c r="B2" s="30">
        <v>42589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79" t="s">
        <v>6</v>
      </c>
      <c r="B4" s="10">
        <v>705000</v>
      </c>
      <c r="C4" s="11" t="s">
        <v>7</v>
      </c>
      <c r="D4" s="12">
        <v>0.08</v>
      </c>
      <c r="E4" s="13" t="s">
        <v>8</v>
      </c>
      <c r="F4" s="12">
        <v>0.11</v>
      </c>
    </row>
    <row r="5" spans="1:7">
      <c r="A5" s="79" t="s">
        <v>9</v>
      </c>
      <c r="B5" s="14">
        <f>B6-B4</f>
        <v>698350</v>
      </c>
      <c r="C5" s="13" t="s">
        <v>10</v>
      </c>
      <c r="D5" s="12">
        <v>0.06</v>
      </c>
      <c r="E5" s="13" t="s">
        <v>11</v>
      </c>
      <c r="F5" s="12">
        <v>0</v>
      </c>
      <c r="G5" s="15"/>
    </row>
    <row r="6" spans="1:7">
      <c r="A6" s="79" t="s">
        <v>12</v>
      </c>
      <c r="B6" s="14">
        <v>1403350</v>
      </c>
      <c r="C6" s="11" t="s">
        <v>13</v>
      </c>
      <c r="D6" s="12">
        <v>0.11</v>
      </c>
      <c r="E6" s="13" t="s">
        <v>14</v>
      </c>
      <c r="F6" s="12">
        <v>0.06</v>
      </c>
      <c r="G6" s="16"/>
    </row>
    <row r="7" spans="1:7">
      <c r="A7" s="79" t="s">
        <v>15</v>
      </c>
      <c r="B7" s="14">
        <f>B6+'08.06'!B7</f>
        <v>9726300</v>
      </c>
      <c r="C7" s="13" t="s">
        <v>16</v>
      </c>
      <c r="D7" s="12">
        <v>0.2</v>
      </c>
      <c r="E7" s="13" t="s">
        <v>17</v>
      </c>
      <c r="F7" s="12">
        <v>0.15</v>
      </c>
      <c r="G7" s="17"/>
    </row>
    <row r="8" spans="1:7">
      <c r="A8" s="79" t="s">
        <v>18</v>
      </c>
      <c r="B8" s="81">
        <v>61541100</v>
      </c>
      <c r="C8" s="11" t="s">
        <v>19</v>
      </c>
      <c r="D8" s="12">
        <v>0.03</v>
      </c>
      <c r="E8" s="13"/>
      <c r="F8" s="12"/>
    </row>
    <row r="9" spans="1:7">
      <c r="A9" s="79" t="s">
        <v>20</v>
      </c>
      <c r="B9" s="18">
        <f>B7/B8</f>
        <v>0.15804559879495167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79" t="s">
        <v>23</v>
      </c>
      <c r="C11" s="79" t="s">
        <v>24</v>
      </c>
      <c r="D11" s="79" t="s">
        <v>25</v>
      </c>
      <c r="E11" s="79"/>
      <c r="F11" s="79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253</v>
      </c>
      <c r="F12" s="6">
        <v>4</v>
      </c>
    </row>
    <row r="13" spans="1:7">
      <c r="A13" s="194"/>
      <c r="B13" s="20" t="s">
        <v>94</v>
      </c>
      <c r="C13" s="6" t="s">
        <v>252</v>
      </c>
      <c r="D13" s="215"/>
      <c r="E13" s="20" t="s">
        <v>254</v>
      </c>
      <c r="F13" s="6">
        <v>3</v>
      </c>
    </row>
    <row r="14" spans="1:7">
      <c r="A14" s="194"/>
      <c r="B14" s="20" t="s">
        <v>96</v>
      </c>
      <c r="C14" s="6" t="s">
        <v>250</v>
      </c>
      <c r="D14" s="215" t="s">
        <v>28</v>
      </c>
      <c r="E14" s="20" t="s">
        <v>255</v>
      </c>
      <c r="F14" s="6">
        <v>0</v>
      </c>
    </row>
    <row r="15" spans="1:7">
      <c r="A15" s="194"/>
      <c r="B15" s="20" t="s">
        <v>98</v>
      </c>
      <c r="C15" s="6" t="s">
        <v>251</v>
      </c>
      <c r="D15" s="215"/>
      <c r="E15" s="20" t="s">
        <v>256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79" t="s">
        <v>30</v>
      </c>
      <c r="C17" s="79" t="s">
        <v>31</v>
      </c>
      <c r="D17" s="79" t="s">
        <v>32</v>
      </c>
      <c r="E17" s="197" t="s">
        <v>33</v>
      </c>
      <c r="F17" s="198"/>
    </row>
    <row r="18" spans="1:6">
      <c r="A18" s="194" t="s">
        <v>34</v>
      </c>
      <c r="B18" s="22">
        <v>0.47916666666666669</v>
      </c>
      <c r="C18" s="22" t="s">
        <v>240</v>
      </c>
      <c r="D18" s="23">
        <v>4</v>
      </c>
      <c r="E18" s="200"/>
      <c r="F18" s="201"/>
    </row>
    <row r="19" spans="1:6">
      <c r="A19" s="194"/>
      <c r="B19" s="22"/>
      <c r="C19" s="22" t="s">
        <v>201</v>
      </c>
      <c r="D19" s="23">
        <v>6</v>
      </c>
      <c r="E19" s="200" t="s">
        <v>234</v>
      </c>
      <c r="F19" s="201"/>
    </row>
    <row r="20" spans="1:6">
      <c r="A20" s="194"/>
      <c r="B20" s="22"/>
      <c r="C20" s="22" t="s">
        <v>201</v>
      </c>
      <c r="D20" s="23">
        <v>4</v>
      </c>
      <c r="E20" s="200" t="s">
        <v>234</v>
      </c>
      <c r="F20" s="201"/>
    </row>
    <row r="21" spans="1:6">
      <c r="A21" s="194"/>
      <c r="B21" s="22"/>
      <c r="C21" s="22" t="s">
        <v>201</v>
      </c>
      <c r="D21" s="23">
        <v>4</v>
      </c>
      <c r="E21" s="200" t="s">
        <v>234</v>
      </c>
      <c r="F21" s="201"/>
    </row>
    <row r="22" spans="1:6">
      <c r="A22" s="194"/>
      <c r="B22" s="22"/>
      <c r="C22" s="22" t="s">
        <v>201</v>
      </c>
      <c r="D22" s="56">
        <v>3</v>
      </c>
      <c r="E22" s="200" t="s">
        <v>234</v>
      </c>
      <c r="F22" s="201"/>
    </row>
    <row r="23" spans="1:6">
      <c r="A23" s="199"/>
      <c r="B23" s="22"/>
      <c r="C23" s="22" t="s">
        <v>201</v>
      </c>
      <c r="D23" s="23">
        <v>2</v>
      </c>
      <c r="E23" s="200" t="s">
        <v>234</v>
      </c>
      <c r="F23" s="201"/>
    </row>
    <row r="24" spans="1:6">
      <c r="A24" s="194" t="s">
        <v>35</v>
      </c>
      <c r="B24" s="22">
        <v>0.22916666666666666</v>
      </c>
      <c r="C24" s="22" t="s">
        <v>241</v>
      </c>
      <c r="D24" s="23">
        <v>2</v>
      </c>
      <c r="E24" s="195"/>
      <c r="F24" s="196"/>
    </row>
    <row r="25" spans="1:6">
      <c r="A25" s="194"/>
      <c r="B25" s="22">
        <v>0.25</v>
      </c>
      <c r="C25" s="22" t="s">
        <v>242</v>
      </c>
      <c r="D25" s="23">
        <v>9</v>
      </c>
      <c r="E25" s="200"/>
      <c r="F25" s="201"/>
    </row>
    <row r="26" spans="1:6">
      <c r="A26" s="194"/>
      <c r="B26" s="22"/>
      <c r="C26" s="22" t="s">
        <v>201</v>
      </c>
      <c r="D26" s="23">
        <v>2</v>
      </c>
      <c r="E26" s="200" t="s">
        <v>258</v>
      </c>
      <c r="F26" s="201"/>
    </row>
    <row r="27" spans="1:6">
      <c r="A27" s="194"/>
      <c r="B27" s="22"/>
      <c r="C27" s="22" t="s">
        <v>201</v>
      </c>
      <c r="D27" s="23">
        <v>2</v>
      </c>
      <c r="E27" s="200" t="s">
        <v>257</v>
      </c>
      <c r="F27" s="201"/>
    </row>
    <row r="28" spans="1:6">
      <c r="A28" s="194"/>
      <c r="B28" s="22"/>
      <c r="C28" s="22" t="s">
        <v>201</v>
      </c>
      <c r="D28" s="23">
        <v>2</v>
      </c>
      <c r="E28" s="200" t="s">
        <v>234</v>
      </c>
      <c r="F28" s="201"/>
    </row>
    <row r="29" spans="1:6">
      <c r="A29" s="194"/>
      <c r="B29" s="22"/>
      <c r="C29" s="22"/>
      <c r="D29" s="23"/>
      <c r="E29" s="195"/>
      <c r="F29" s="196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/>
      <c r="D31" s="187" t="s">
        <v>39</v>
      </c>
      <c r="E31" s="79" t="s">
        <v>38</v>
      </c>
      <c r="F31" s="21" t="s">
        <v>166</v>
      </c>
    </row>
    <row r="32" spans="1:6">
      <c r="A32" s="188"/>
      <c r="B32" s="24" t="s">
        <v>40</v>
      </c>
      <c r="C32" s="43" t="s">
        <v>235</v>
      </c>
      <c r="D32" s="191"/>
      <c r="E32" s="79" t="s">
        <v>56</v>
      </c>
      <c r="F32" s="21" t="s">
        <v>227</v>
      </c>
    </row>
    <row r="33" spans="1:6">
      <c r="A33" s="188"/>
      <c r="B33" s="24" t="s">
        <v>41</v>
      </c>
      <c r="C33" s="43" t="s">
        <v>236</v>
      </c>
      <c r="D33" s="191"/>
      <c r="E33" s="79" t="s">
        <v>42</v>
      </c>
      <c r="F33" s="21" t="s">
        <v>228</v>
      </c>
    </row>
    <row r="34" spans="1:6">
      <c r="A34" s="189"/>
      <c r="B34" s="42" t="s">
        <v>57</v>
      </c>
      <c r="C34" s="43" t="s">
        <v>237</v>
      </c>
      <c r="D34" s="192"/>
      <c r="E34" s="79" t="s">
        <v>43</v>
      </c>
      <c r="F34" s="21" t="s">
        <v>229</v>
      </c>
    </row>
    <row r="35" spans="1:6">
      <c r="A35" s="190"/>
      <c r="B35" s="41" t="s">
        <v>58</v>
      </c>
      <c r="C35" s="43" t="s">
        <v>244</v>
      </c>
      <c r="D35" s="193"/>
      <c r="E35" s="79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607</v>
      </c>
      <c r="C37" s="180"/>
      <c r="D37" s="180"/>
      <c r="E37" s="180"/>
      <c r="F37" s="181"/>
    </row>
    <row r="38" spans="1:6">
      <c r="A38" s="188"/>
      <c r="B38" s="179" t="s">
        <v>238</v>
      </c>
      <c r="C38" s="180"/>
      <c r="D38" s="180"/>
      <c r="E38" s="180"/>
      <c r="F38" s="181"/>
    </row>
    <row r="39" spans="1:6">
      <c r="A39" s="188"/>
      <c r="B39" s="179" t="s">
        <v>239</v>
      </c>
      <c r="C39" s="182"/>
      <c r="D39" s="182"/>
      <c r="E39" s="182"/>
      <c r="F39" s="183"/>
    </row>
    <row r="40" spans="1:6">
      <c r="A40" s="188"/>
      <c r="B40" s="179" t="s">
        <v>243</v>
      </c>
      <c r="C40" s="184"/>
      <c r="D40" s="184"/>
      <c r="E40" s="184"/>
      <c r="F40" s="185"/>
    </row>
    <row r="41" spans="1:6">
      <c r="A41" s="188"/>
      <c r="B41" s="186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86" t="s">
        <v>246</v>
      </c>
      <c r="C43" s="180"/>
      <c r="D43" s="180"/>
      <c r="E43" s="180"/>
      <c r="F43" s="181"/>
    </row>
    <row r="44" spans="1:6">
      <c r="A44" s="188"/>
      <c r="B44" s="179" t="s">
        <v>245</v>
      </c>
      <c r="C44" s="180"/>
      <c r="D44" s="180"/>
      <c r="E44" s="180"/>
      <c r="F44" s="181"/>
    </row>
    <row r="45" spans="1:6">
      <c r="A45" s="188"/>
      <c r="B45" s="186" t="s">
        <v>247</v>
      </c>
      <c r="C45" s="184"/>
      <c r="D45" s="184"/>
      <c r="E45" s="184"/>
      <c r="F45" s="185"/>
    </row>
    <row r="46" spans="1:6">
      <c r="A46" s="188"/>
      <c r="B46" s="179" t="s">
        <v>248</v>
      </c>
      <c r="C46" s="184"/>
      <c r="D46" s="184"/>
      <c r="E46" s="184"/>
      <c r="F46" s="185"/>
    </row>
    <row r="47" spans="1:6">
      <c r="A47" s="188"/>
      <c r="B47" s="179" t="s">
        <v>249</v>
      </c>
      <c r="C47" s="182"/>
      <c r="D47" s="182"/>
      <c r="E47" s="182"/>
      <c r="F47" s="183"/>
    </row>
    <row r="48" spans="1:6">
      <c r="A48" s="211"/>
      <c r="B48" s="76"/>
      <c r="C48" s="77"/>
      <c r="D48" s="77"/>
      <c r="E48" s="77"/>
      <c r="F48" s="78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80" t="s">
        <v>37</v>
      </c>
      <c r="B50" s="204"/>
      <c r="C50" s="205"/>
      <c r="D50" s="80" t="s">
        <v>39</v>
      </c>
      <c r="E50" s="204"/>
      <c r="F50" s="205"/>
    </row>
    <row r="51" spans="1:6" ht="18.75">
      <c r="A51" s="206" t="s">
        <v>45</v>
      </c>
      <c r="B51" s="207"/>
      <c r="C51" s="208"/>
      <c r="D51" s="75" t="s">
        <v>46</v>
      </c>
      <c r="E51" s="209">
        <f>E53+E54+B53+B54+B55</f>
        <v>100280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>
        <v>36000</v>
      </c>
      <c r="C53" s="28" t="s">
        <v>231</v>
      </c>
      <c r="D53" s="203"/>
      <c r="E53" s="28">
        <v>24000</v>
      </c>
      <c r="F53" s="28" t="s">
        <v>231</v>
      </c>
    </row>
    <row r="54" spans="1:6">
      <c r="A54" s="202"/>
      <c r="B54" s="28">
        <v>17980</v>
      </c>
      <c r="C54" s="28" t="s">
        <v>233</v>
      </c>
      <c r="D54" s="203"/>
      <c r="E54" s="28">
        <v>12000</v>
      </c>
      <c r="F54" s="29" t="s">
        <v>230</v>
      </c>
    </row>
    <row r="55" spans="1:6">
      <c r="A55" s="202"/>
      <c r="B55" s="28">
        <v>10300</v>
      </c>
      <c r="C55" s="28" t="s">
        <v>232</v>
      </c>
      <c r="D55" s="203"/>
      <c r="E55" s="28"/>
      <c r="F55" s="29"/>
    </row>
  </sheetData>
  <mergeCells count="46">
    <mergeCell ref="A24:A29"/>
    <mergeCell ref="E24:F24"/>
    <mergeCell ref="E20:F20"/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  <mergeCell ref="E27:F27"/>
    <mergeCell ref="E21:F21"/>
    <mergeCell ref="E22:F22"/>
    <mergeCell ref="E23:F23"/>
    <mergeCell ref="E25:F25"/>
    <mergeCell ref="E26:F26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5"/>
  <sheetViews>
    <sheetView topLeftCell="A7" workbookViewId="0">
      <selection activeCell="B9" sqref="B9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86" t="s">
        <v>1</v>
      </c>
      <c r="B2" s="30">
        <v>42590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86" t="s">
        <v>6</v>
      </c>
      <c r="B4" s="10">
        <v>112500</v>
      </c>
      <c r="C4" s="11" t="s">
        <v>7</v>
      </c>
      <c r="D4" s="12">
        <v>0</v>
      </c>
      <c r="E4" s="13" t="s">
        <v>8</v>
      </c>
      <c r="F4" s="12">
        <v>0</v>
      </c>
    </row>
    <row r="5" spans="1:7">
      <c r="A5" s="86" t="s">
        <v>9</v>
      </c>
      <c r="B5" s="14">
        <f>B6-B4</f>
        <v>362200</v>
      </c>
      <c r="C5" s="13" t="s">
        <v>10</v>
      </c>
      <c r="D5" s="12">
        <v>0</v>
      </c>
      <c r="E5" s="13" t="s">
        <v>11</v>
      </c>
      <c r="F5" s="12">
        <v>0.11</v>
      </c>
      <c r="G5" s="15"/>
    </row>
    <row r="6" spans="1:7">
      <c r="A6" s="86" t="s">
        <v>12</v>
      </c>
      <c r="B6" s="14">
        <v>474700</v>
      </c>
      <c r="C6" s="11" t="s">
        <v>13</v>
      </c>
      <c r="D6" s="12">
        <v>0.03</v>
      </c>
      <c r="E6" s="13" t="s">
        <v>14</v>
      </c>
      <c r="F6" s="12">
        <v>0</v>
      </c>
      <c r="G6" s="16"/>
    </row>
    <row r="7" spans="1:7">
      <c r="A7" s="86" t="s">
        <v>15</v>
      </c>
      <c r="B7" s="14">
        <f>B6+'08.07'!B7</f>
        <v>10201000</v>
      </c>
      <c r="C7" s="13" t="s">
        <v>16</v>
      </c>
      <c r="D7" s="12">
        <v>0.2</v>
      </c>
      <c r="E7" s="13" t="s">
        <v>17</v>
      </c>
      <c r="F7" s="12">
        <v>0.62</v>
      </c>
      <c r="G7" s="17"/>
    </row>
    <row r="8" spans="1:7">
      <c r="A8" s="86" t="s">
        <v>18</v>
      </c>
      <c r="B8" s="81">
        <v>61541100</v>
      </c>
      <c r="C8" s="11" t="s">
        <v>19</v>
      </c>
      <c r="D8" s="12">
        <v>0.04</v>
      </c>
      <c r="E8" s="13"/>
      <c r="F8" s="12"/>
    </row>
    <row r="9" spans="1:7">
      <c r="A9" s="86" t="s">
        <v>20</v>
      </c>
      <c r="B9" s="18">
        <f>B7/B8</f>
        <v>0.16575914307674058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86" t="s">
        <v>23</v>
      </c>
      <c r="C11" s="86" t="s">
        <v>24</v>
      </c>
      <c r="D11" s="86" t="s">
        <v>25</v>
      </c>
      <c r="E11" s="86"/>
      <c r="F11" s="86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279</v>
      </c>
      <c r="F12" s="6">
        <v>3</v>
      </c>
    </row>
    <row r="13" spans="1:7">
      <c r="A13" s="194"/>
      <c r="B13" s="20" t="s">
        <v>94</v>
      </c>
      <c r="C13" s="6" t="s">
        <v>252</v>
      </c>
      <c r="D13" s="215"/>
      <c r="E13" s="20" t="s">
        <v>280</v>
      </c>
      <c r="F13" s="6">
        <v>2</v>
      </c>
    </row>
    <row r="14" spans="1:7">
      <c r="A14" s="194"/>
      <c r="B14" s="20" t="s">
        <v>96</v>
      </c>
      <c r="C14" s="6" t="s">
        <v>278</v>
      </c>
      <c r="D14" s="215" t="s">
        <v>28</v>
      </c>
      <c r="E14" s="20" t="s">
        <v>281</v>
      </c>
      <c r="F14" s="6">
        <v>0</v>
      </c>
    </row>
    <row r="15" spans="1:7">
      <c r="A15" s="194"/>
      <c r="B15" s="20" t="s">
        <v>98</v>
      </c>
      <c r="C15" s="6" t="s">
        <v>251</v>
      </c>
      <c r="D15" s="215"/>
      <c r="E15" s="20" t="s">
        <v>282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86" t="s">
        <v>30</v>
      </c>
      <c r="C17" s="86" t="s">
        <v>31</v>
      </c>
      <c r="D17" s="86" t="s">
        <v>32</v>
      </c>
      <c r="E17" s="197" t="s">
        <v>33</v>
      </c>
      <c r="F17" s="198"/>
    </row>
    <row r="18" spans="1:6">
      <c r="A18" s="194" t="s">
        <v>34</v>
      </c>
      <c r="B18" s="22"/>
      <c r="C18" s="22" t="s">
        <v>112</v>
      </c>
      <c r="D18" s="23">
        <v>2</v>
      </c>
      <c r="E18" s="200" t="s">
        <v>259</v>
      </c>
      <c r="F18" s="201"/>
    </row>
    <row r="19" spans="1:6">
      <c r="A19" s="194"/>
      <c r="B19" s="22"/>
      <c r="C19" s="22" t="s">
        <v>112</v>
      </c>
      <c r="D19" s="23">
        <v>2</v>
      </c>
      <c r="E19" s="200" t="s">
        <v>260</v>
      </c>
      <c r="F19" s="201"/>
    </row>
    <row r="20" spans="1:6">
      <c r="A20" s="194"/>
      <c r="B20" s="22"/>
      <c r="C20" s="22"/>
      <c r="D20" s="23"/>
      <c r="E20" s="200"/>
      <c r="F20" s="201"/>
    </row>
    <row r="21" spans="1:6">
      <c r="A21" s="194"/>
      <c r="B21" s="22"/>
      <c r="C21" s="22"/>
      <c r="D21" s="23"/>
      <c r="E21" s="200"/>
      <c r="F21" s="201"/>
    </row>
    <row r="22" spans="1:6">
      <c r="A22" s="194"/>
      <c r="B22" s="22"/>
      <c r="C22" s="22"/>
      <c r="D22" s="56"/>
      <c r="E22" s="200"/>
      <c r="F22" s="201"/>
    </row>
    <row r="23" spans="1:6">
      <c r="A23" s="199"/>
      <c r="B23" s="22"/>
      <c r="C23" s="22"/>
      <c r="D23" s="23"/>
      <c r="E23" s="200"/>
      <c r="F23" s="201"/>
    </row>
    <row r="24" spans="1:6">
      <c r="A24" s="194" t="s">
        <v>35</v>
      </c>
      <c r="B24" s="22"/>
      <c r="C24" s="22" t="s">
        <v>112</v>
      </c>
      <c r="D24" s="23">
        <v>2</v>
      </c>
      <c r="E24" s="200" t="s">
        <v>271</v>
      </c>
      <c r="F24" s="201"/>
    </row>
    <row r="25" spans="1:6">
      <c r="A25" s="194"/>
      <c r="B25" s="22"/>
      <c r="C25" s="22" t="s">
        <v>112</v>
      </c>
      <c r="D25" s="23">
        <v>2</v>
      </c>
      <c r="E25" s="200" t="s">
        <v>273</v>
      </c>
      <c r="F25" s="201"/>
    </row>
    <row r="26" spans="1:6">
      <c r="A26" s="194"/>
      <c r="B26" s="22"/>
      <c r="C26" s="22" t="s">
        <v>112</v>
      </c>
      <c r="D26" s="23">
        <v>4</v>
      </c>
      <c r="E26" s="200" t="s">
        <v>270</v>
      </c>
      <c r="F26" s="201"/>
    </row>
    <row r="27" spans="1:6">
      <c r="A27" s="194"/>
      <c r="B27" s="22"/>
      <c r="C27" s="22" t="s">
        <v>112</v>
      </c>
      <c r="D27" s="23">
        <v>2</v>
      </c>
      <c r="E27" s="200" t="s">
        <v>272</v>
      </c>
      <c r="F27" s="201"/>
    </row>
    <row r="28" spans="1:6">
      <c r="A28" s="194"/>
      <c r="B28" s="22"/>
      <c r="C28" s="22"/>
      <c r="D28" s="23"/>
      <c r="E28" s="200"/>
      <c r="F28" s="201"/>
    </row>
    <row r="29" spans="1:6">
      <c r="A29" s="194"/>
      <c r="B29" s="22"/>
      <c r="C29" s="22"/>
      <c r="D29" s="23"/>
      <c r="E29" s="195"/>
      <c r="F29" s="196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263</v>
      </c>
      <c r="D31" s="187" t="s">
        <v>39</v>
      </c>
      <c r="E31" s="86" t="s">
        <v>38</v>
      </c>
      <c r="F31" s="21" t="s">
        <v>261</v>
      </c>
    </row>
    <row r="32" spans="1:6">
      <c r="A32" s="188"/>
      <c r="B32" s="24" t="s">
        <v>40</v>
      </c>
      <c r="C32" s="43" t="s">
        <v>264</v>
      </c>
      <c r="D32" s="191"/>
      <c r="E32" s="86" t="s">
        <v>56</v>
      </c>
      <c r="F32" s="21" t="s">
        <v>109</v>
      </c>
    </row>
    <row r="33" spans="1:6">
      <c r="A33" s="188"/>
      <c r="B33" s="24" t="s">
        <v>41</v>
      </c>
      <c r="C33" s="43" t="s">
        <v>265</v>
      </c>
      <c r="D33" s="191"/>
      <c r="E33" s="86" t="s">
        <v>42</v>
      </c>
      <c r="F33" s="21" t="s">
        <v>137</v>
      </c>
    </row>
    <row r="34" spans="1:6">
      <c r="A34" s="189"/>
      <c r="B34" s="42" t="s">
        <v>57</v>
      </c>
      <c r="C34" s="43" t="s">
        <v>266</v>
      </c>
      <c r="D34" s="192"/>
      <c r="E34" s="86" t="s">
        <v>43</v>
      </c>
      <c r="F34" s="21" t="s">
        <v>274</v>
      </c>
    </row>
    <row r="35" spans="1:6">
      <c r="A35" s="190"/>
      <c r="B35" s="41" t="s">
        <v>58</v>
      </c>
      <c r="C35" s="43" t="s">
        <v>267</v>
      </c>
      <c r="D35" s="193"/>
      <c r="E35" s="86" t="s">
        <v>55</v>
      </c>
      <c r="F35" s="21"/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269</v>
      </c>
      <c r="C37" s="180"/>
      <c r="D37" s="180"/>
      <c r="E37" s="180"/>
      <c r="F37" s="181"/>
    </row>
    <row r="38" spans="1:6">
      <c r="A38" s="188"/>
      <c r="B38" s="179" t="s">
        <v>268</v>
      </c>
      <c r="C38" s="180"/>
      <c r="D38" s="180"/>
      <c r="E38" s="180"/>
      <c r="F38" s="181"/>
    </row>
    <row r="39" spans="1:6">
      <c r="A39" s="188"/>
      <c r="B39" s="179" t="s">
        <v>283</v>
      </c>
      <c r="C39" s="182"/>
      <c r="D39" s="182"/>
      <c r="E39" s="182"/>
      <c r="F39" s="183"/>
    </row>
    <row r="40" spans="1:6">
      <c r="A40" s="188"/>
      <c r="B40" s="179"/>
      <c r="C40" s="184"/>
      <c r="D40" s="184"/>
      <c r="E40" s="184"/>
      <c r="F40" s="185"/>
    </row>
    <row r="41" spans="1:6">
      <c r="A41" s="188"/>
      <c r="B41" s="186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86" t="s">
        <v>262</v>
      </c>
      <c r="C43" s="180"/>
      <c r="D43" s="180"/>
      <c r="E43" s="180"/>
      <c r="F43" s="181"/>
    </row>
    <row r="44" spans="1:6">
      <c r="A44" s="188"/>
      <c r="B44" s="186" t="s">
        <v>277</v>
      </c>
      <c r="C44" s="180"/>
      <c r="D44" s="180"/>
      <c r="E44" s="180"/>
      <c r="F44" s="181"/>
    </row>
    <row r="45" spans="1:6">
      <c r="A45" s="188"/>
      <c r="B45" s="186" t="s">
        <v>275</v>
      </c>
      <c r="C45" s="184"/>
      <c r="D45" s="184"/>
      <c r="E45" s="184"/>
      <c r="F45" s="185"/>
    </row>
    <row r="46" spans="1:6">
      <c r="A46" s="188"/>
      <c r="B46" s="179" t="s">
        <v>276</v>
      </c>
      <c r="C46" s="184"/>
      <c r="D46" s="184"/>
      <c r="E46" s="184"/>
      <c r="F46" s="185"/>
    </row>
    <row r="47" spans="1:6">
      <c r="A47" s="188"/>
      <c r="B47" s="179"/>
      <c r="C47" s="182"/>
      <c r="D47" s="182"/>
      <c r="E47" s="182"/>
      <c r="F47" s="183"/>
    </row>
    <row r="48" spans="1:6">
      <c r="A48" s="211"/>
      <c r="B48" s="83"/>
      <c r="C48" s="84"/>
      <c r="D48" s="84"/>
      <c r="E48" s="84"/>
      <c r="F48" s="85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87" t="s">
        <v>37</v>
      </c>
      <c r="B50" s="204"/>
      <c r="C50" s="205"/>
      <c r="D50" s="87" t="s">
        <v>39</v>
      </c>
      <c r="E50" s="204"/>
      <c r="F50" s="205"/>
    </row>
    <row r="51" spans="1:6" ht="18.75">
      <c r="A51" s="206" t="s">
        <v>45</v>
      </c>
      <c r="B51" s="207"/>
      <c r="C51" s="208"/>
      <c r="D51" s="82" t="s">
        <v>46</v>
      </c>
      <c r="E51" s="209">
        <f>E53+E54+B53+B54+B55</f>
        <v>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/>
      <c r="F53" s="28"/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46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E20:F20"/>
    <mergeCell ref="E21:F21"/>
    <mergeCell ref="E22:F22"/>
    <mergeCell ref="E23:F23"/>
    <mergeCell ref="A24:A29"/>
    <mergeCell ref="E24:F24"/>
    <mergeCell ref="E25:F25"/>
    <mergeCell ref="E26:F26"/>
    <mergeCell ref="E27:F27"/>
    <mergeCell ref="E28:F28"/>
    <mergeCell ref="E29:F29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G55"/>
  <sheetViews>
    <sheetView topLeftCell="A16" workbookViewId="0">
      <selection activeCell="C20" sqref="C20:D20"/>
    </sheetView>
  </sheetViews>
  <sheetFormatPr defaultRowHeight="16.5"/>
  <cols>
    <col min="1" max="1" width="15.125" style="2" customWidth="1"/>
    <col min="2" max="2" width="21.75" style="2" customWidth="1"/>
    <col min="3" max="3" width="30.125" style="2" customWidth="1"/>
    <col min="4" max="4" width="13.25" style="2" customWidth="1"/>
    <col min="5" max="5" width="19.875" style="2" customWidth="1"/>
    <col min="6" max="6" width="38.375" style="2" customWidth="1"/>
    <col min="7" max="7" width="20.125" style="2" customWidth="1"/>
    <col min="8" max="16384" width="9" style="2"/>
  </cols>
  <sheetData>
    <row r="1" spans="1:7" ht="25.5">
      <c r="A1" s="212" t="s">
        <v>0</v>
      </c>
      <c r="B1" s="212"/>
      <c r="C1" s="212"/>
      <c r="D1" s="212"/>
      <c r="E1" s="212"/>
      <c r="F1" s="212"/>
    </row>
    <row r="2" spans="1:7">
      <c r="A2" s="92" t="s">
        <v>1</v>
      </c>
      <c r="B2" s="30">
        <v>42591</v>
      </c>
      <c r="C2" s="4"/>
      <c r="D2" s="3"/>
      <c r="E2" s="5" t="s">
        <v>2</v>
      </c>
      <c r="F2" s="6"/>
      <c r="G2" s="7"/>
    </row>
    <row r="3" spans="1:7">
      <c r="A3" s="213" t="s">
        <v>3</v>
      </c>
      <c r="B3" s="214"/>
      <c r="C3" s="8" t="s">
        <v>4</v>
      </c>
      <c r="D3" s="8" t="s">
        <v>5</v>
      </c>
      <c r="E3" s="8" t="s">
        <v>4</v>
      </c>
      <c r="F3" s="9" t="s">
        <v>5</v>
      </c>
    </row>
    <row r="4" spans="1:7">
      <c r="A4" s="92" t="s">
        <v>6</v>
      </c>
      <c r="B4" s="10">
        <v>265000</v>
      </c>
      <c r="C4" s="11" t="s">
        <v>7</v>
      </c>
      <c r="D4" s="12">
        <v>0.02</v>
      </c>
      <c r="E4" s="13" t="s">
        <v>8</v>
      </c>
      <c r="F4" s="12">
        <v>0.04</v>
      </c>
    </row>
    <row r="5" spans="1:7">
      <c r="A5" s="92" t="s">
        <v>9</v>
      </c>
      <c r="B5" s="14">
        <f>B6-B4</f>
        <v>1232700</v>
      </c>
      <c r="C5" s="13" t="s">
        <v>10</v>
      </c>
      <c r="D5" s="12">
        <v>0.03</v>
      </c>
      <c r="E5" s="13" t="s">
        <v>11</v>
      </c>
      <c r="F5" s="12">
        <v>0.21</v>
      </c>
      <c r="G5" s="15"/>
    </row>
    <row r="6" spans="1:7">
      <c r="A6" s="92" t="s">
        <v>12</v>
      </c>
      <c r="B6" s="14">
        <v>1497700</v>
      </c>
      <c r="C6" s="11" t="s">
        <v>13</v>
      </c>
      <c r="D6" s="12">
        <v>0.05</v>
      </c>
      <c r="E6" s="13" t="s">
        <v>14</v>
      </c>
      <c r="F6" s="12">
        <v>0.28999999999999998</v>
      </c>
      <c r="G6" s="16"/>
    </row>
    <row r="7" spans="1:7">
      <c r="A7" s="92" t="s">
        <v>15</v>
      </c>
      <c r="B7" s="14">
        <f>B6+'08.08'!B7</f>
        <v>11698700</v>
      </c>
      <c r="C7" s="13" t="s">
        <v>16</v>
      </c>
      <c r="D7" s="12">
        <v>0.06</v>
      </c>
      <c r="E7" s="13" t="s">
        <v>17</v>
      </c>
      <c r="F7" s="12">
        <v>0.3</v>
      </c>
      <c r="G7" s="17"/>
    </row>
    <row r="8" spans="1:7">
      <c r="A8" s="92" t="s">
        <v>18</v>
      </c>
      <c r="B8" s="81">
        <v>61541100</v>
      </c>
      <c r="C8" s="11" t="s">
        <v>19</v>
      </c>
      <c r="D8" s="12">
        <v>0.02</v>
      </c>
      <c r="E8" s="13"/>
      <c r="F8" s="12"/>
    </row>
    <row r="9" spans="1:7">
      <c r="A9" s="92" t="s">
        <v>20</v>
      </c>
      <c r="B9" s="18">
        <f>B7/B8</f>
        <v>0.19009572464580582</v>
      </c>
      <c r="C9" s="11"/>
      <c r="D9" s="12"/>
      <c r="E9" s="13"/>
      <c r="F9" s="19"/>
    </row>
    <row r="10" spans="1:7" ht="18.75">
      <c r="A10" s="178" t="s">
        <v>21</v>
      </c>
      <c r="B10" s="178"/>
      <c r="C10" s="178"/>
      <c r="D10" s="178"/>
      <c r="E10" s="178"/>
      <c r="F10" s="178"/>
    </row>
    <row r="11" spans="1:7">
      <c r="A11" s="194" t="s">
        <v>22</v>
      </c>
      <c r="B11" s="92" t="s">
        <v>23</v>
      </c>
      <c r="C11" s="92" t="s">
        <v>24</v>
      </c>
      <c r="D11" s="92" t="s">
        <v>25</v>
      </c>
      <c r="E11" s="92"/>
      <c r="F11" s="92" t="s">
        <v>26</v>
      </c>
    </row>
    <row r="12" spans="1:7">
      <c r="A12" s="194"/>
      <c r="B12" s="20" t="s">
        <v>92</v>
      </c>
      <c r="C12" s="6" t="s">
        <v>226</v>
      </c>
      <c r="D12" s="215" t="s">
        <v>27</v>
      </c>
      <c r="E12" s="20" t="s">
        <v>321</v>
      </c>
      <c r="F12" s="6">
        <v>6</v>
      </c>
    </row>
    <row r="13" spans="1:7">
      <c r="A13" s="194"/>
      <c r="B13" s="20" t="s">
        <v>94</v>
      </c>
      <c r="C13" s="6" t="s">
        <v>318</v>
      </c>
      <c r="D13" s="215"/>
      <c r="E13" s="20" t="s">
        <v>322</v>
      </c>
      <c r="F13" s="6">
        <v>2</v>
      </c>
    </row>
    <row r="14" spans="1:7">
      <c r="A14" s="194"/>
      <c r="B14" s="20" t="s">
        <v>96</v>
      </c>
      <c r="C14" s="6" t="s">
        <v>319</v>
      </c>
      <c r="D14" s="215" t="s">
        <v>28</v>
      </c>
      <c r="E14" s="20" t="s">
        <v>323</v>
      </c>
      <c r="F14" s="6">
        <v>0</v>
      </c>
    </row>
    <row r="15" spans="1:7">
      <c r="A15" s="194"/>
      <c r="B15" s="20" t="s">
        <v>98</v>
      </c>
      <c r="C15" s="6" t="s">
        <v>320</v>
      </c>
      <c r="D15" s="215"/>
      <c r="E15" s="20" t="s">
        <v>324</v>
      </c>
      <c r="F15" s="6">
        <v>0</v>
      </c>
    </row>
    <row r="16" spans="1:7" ht="18.75">
      <c r="A16" s="178" t="s">
        <v>29</v>
      </c>
      <c r="B16" s="178"/>
      <c r="C16" s="178"/>
      <c r="D16" s="178"/>
      <c r="E16" s="178"/>
      <c r="F16" s="178"/>
    </row>
    <row r="17" spans="1:6">
      <c r="A17" s="44"/>
      <c r="B17" s="92" t="s">
        <v>30</v>
      </c>
      <c r="C17" s="92" t="s">
        <v>31</v>
      </c>
      <c r="D17" s="92" t="s">
        <v>32</v>
      </c>
      <c r="E17" s="197" t="s">
        <v>33</v>
      </c>
      <c r="F17" s="198"/>
    </row>
    <row r="18" spans="1:6">
      <c r="A18" s="194" t="s">
        <v>34</v>
      </c>
      <c r="B18" s="22">
        <v>0.5</v>
      </c>
      <c r="C18" s="22" t="s">
        <v>288</v>
      </c>
      <c r="D18" s="23">
        <v>3</v>
      </c>
      <c r="E18" s="200"/>
      <c r="F18" s="201"/>
    </row>
    <row r="19" spans="1:6">
      <c r="A19" s="194"/>
      <c r="B19" s="22">
        <v>0.5</v>
      </c>
      <c r="C19" s="22" t="s">
        <v>289</v>
      </c>
      <c r="D19" s="23">
        <v>6</v>
      </c>
      <c r="E19" s="200" t="s">
        <v>290</v>
      </c>
      <c r="F19" s="201"/>
    </row>
    <row r="20" spans="1:6">
      <c r="A20" s="194"/>
      <c r="B20" s="22"/>
      <c r="C20" s="22" t="s">
        <v>306</v>
      </c>
      <c r="D20" s="23">
        <v>4</v>
      </c>
      <c r="E20" s="46" t="s">
        <v>300</v>
      </c>
      <c r="F20" s="47" t="s">
        <v>295</v>
      </c>
    </row>
    <row r="21" spans="1:6">
      <c r="A21" s="194"/>
      <c r="B21" s="22"/>
      <c r="C21" s="22" t="s">
        <v>307</v>
      </c>
      <c r="D21" s="23">
        <v>4</v>
      </c>
      <c r="E21" s="46" t="s">
        <v>296</v>
      </c>
      <c r="F21" s="47"/>
    </row>
    <row r="22" spans="1:6">
      <c r="A22" s="194"/>
      <c r="B22" s="22"/>
      <c r="C22" s="22"/>
      <c r="D22" s="56"/>
      <c r="E22" s="46" t="s">
        <v>298</v>
      </c>
      <c r="F22" s="47"/>
    </row>
    <row r="23" spans="1:6">
      <c r="A23" s="199"/>
      <c r="B23" s="22"/>
      <c r="C23" s="22"/>
      <c r="D23" s="23"/>
      <c r="E23" s="46" t="s">
        <v>299</v>
      </c>
      <c r="F23" s="47"/>
    </row>
    <row r="24" spans="1:6">
      <c r="A24" s="194" t="s">
        <v>35</v>
      </c>
      <c r="B24" s="22">
        <v>0.27083333333333331</v>
      </c>
      <c r="C24" s="22" t="s">
        <v>291</v>
      </c>
      <c r="D24" s="23" t="s">
        <v>292</v>
      </c>
      <c r="E24" s="200" t="s">
        <v>293</v>
      </c>
      <c r="F24" s="201"/>
    </row>
    <row r="25" spans="1:6">
      <c r="A25" s="194"/>
      <c r="B25" s="22"/>
      <c r="C25" s="22" t="s">
        <v>308</v>
      </c>
      <c r="D25" s="23">
        <v>2</v>
      </c>
      <c r="E25" s="46" t="s">
        <v>300</v>
      </c>
      <c r="F25" s="47" t="s">
        <v>303</v>
      </c>
    </row>
    <row r="26" spans="1:6">
      <c r="A26" s="194"/>
      <c r="B26" s="22"/>
      <c r="C26" s="22" t="s">
        <v>306</v>
      </c>
      <c r="D26" s="23">
        <v>4</v>
      </c>
      <c r="E26" s="46" t="s">
        <v>304</v>
      </c>
      <c r="F26" s="47" t="s">
        <v>305</v>
      </c>
    </row>
    <row r="27" spans="1:6">
      <c r="A27" s="194"/>
      <c r="B27" s="22"/>
      <c r="C27" s="22"/>
      <c r="D27" s="23"/>
      <c r="E27" s="46" t="s">
        <v>297</v>
      </c>
      <c r="F27" s="47"/>
    </row>
    <row r="28" spans="1:6">
      <c r="A28" s="194"/>
      <c r="B28" s="22"/>
      <c r="C28" s="22"/>
      <c r="D28" s="23"/>
      <c r="E28" s="46" t="s">
        <v>301</v>
      </c>
      <c r="F28" s="47"/>
    </row>
    <row r="29" spans="1:6">
      <c r="A29" s="194"/>
      <c r="B29" s="22"/>
      <c r="C29" s="22"/>
      <c r="D29" s="23"/>
      <c r="E29" s="46" t="s">
        <v>302</v>
      </c>
      <c r="F29" s="47"/>
    </row>
    <row r="30" spans="1:6" ht="18.75">
      <c r="A30" s="178" t="s">
        <v>36</v>
      </c>
      <c r="B30" s="178"/>
      <c r="C30" s="178"/>
      <c r="D30" s="178"/>
      <c r="E30" s="178"/>
      <c r="F30" s="178"/>
    </row>
    <row r="31" spans="1:6">
      <c r="A31" s="187" t="s">
        <v>37</v>
      </c>
      <c r="B31" s="24" t="s">
        <v>38</v>
      </c>
      <c r="C31" s="43" t="s">
        <v>284</v>
      </c>
      <c r="D31" s="187" t="s">
        <v>39</v>
      </c>
      <c r="E31" s="92" t="s">
        <v>38</v>
      </c>
      <c r="F31" s="21" t="s">
        <v>309</v>
      </c>
    </row>
    <row r="32" spans="1:6">
      <c r="A32" s="188"/>
      <c r="B32" s="24" t="s">
        <v>40</v>
      </c>
      <c r="C32" s="43" t="s">
        <v>287</v>
      </c>
      <c r="D32" s="191"/>
      <c r="E32" s="92" t="s">
        <v>56</v>
      </c>
      <c r="F32" s="21" t="s">
        <v>312</v>
      </c>
    </row>
    <row r="33" spans="1:6">
      <c r="A33" s="188"/>
      <c r="B33" s="24" t="s">
        <v>41</v>
      </c>
      <c r="C33" s="43" t="s">
        <v>286</v>
      </c>
      <c r="D33" s="191"/>
      <c r="E33" s="92" t="s">
        <v>42</v>
      </c>
      <c r="F33" s="21" t="s">
        <v>310</v>
      </c>
    </row>
    <row r="34" spans="1:6">
      <c r="A34" s="189"/>
      <c r="B34" s="42" t="s">
        <v>57</v>
      </c>
      <c r="C34" s="43" t="s">
        <v>285</v>
      </c>
      <c r="D34" s="192"/>
      <c r="E34" s="92" t="s">
        <v>43</v>
      </c>
      <c r="F34" s="21"/>
    </row>
    <row r="35" spans="1:6">
      <c r="A35" s="190"/>
      <c r="B35" s="41" t="s">
        <v>58</v>
      </c>
      <c r="C35" s="43"/>
      <c r="D35" s="193"/>
      <c r="E35" s="92" t="s">
        <v>55</v>
      </c>
      <c r="F35" s="21" t="s">
        <v>311</v>
      </c>
    </row>
    <row r="36" spans="1:6" ht="18.75">
      <c r="A36" s="178" t="s">
        <v>36</v>
      </c>
      <c r="B36" s="178"/>
      <c r="C36" s="178"/>
      <c r="D36" s="178"/>
      <c r="E36" s="178"/>
      <c r="F36" s="178"/>
    </row>
    <row r="37" spans="1:6">
      <c r="A37" s="187" t="s">
        <v>37</v>
      </c>
      <c r="B37" s="179" t="s">
        <v>269</v>
      </c>
      <c r="C37" s="180"/>
      <c r="D37" s="180"/>
      <c r="E37" s="180"/>
      <c r="F37" s="181"/>
    </row>
    <row r="38" spans="1:6">
      <c r="A38" s="188"/>
      <c r="B38" s="179" t="s">
        <v>294</v>
      </c>
      <c r="C38" s="180"/>
      <c r="D38" s="180"/>
      <c r="E38" s="180"/>
      <c r="F38" s="181"/>
    </row>
    <row r="39" spans="1:6">
      <c r="A39" s="188"/>
      <c r="B39" s="179"/>
      <c r="C39" s="182"/>
      <c r="D39" s="182"/>
      <c r="E39" s="182"/>
      <c r="F39" s="183"/>
    </row>
    <row r="40" spans="1:6">
      <c r="A40" s="188"/>
      <c r="B40" s="179"/>
      <c r="C40" s="184"/>
      <c r="D40" s="184"/>
      <c r="E40" s="184"/>
      <c r="F40" s="185"/>
    </row>
    <row r="41" spans="1:6">
      <c r="A41" s="188"/>
      <c r="B41" s="186"/>
      <c r="C41" s="182"/>
      <c r="D41" s="182"/>
      <c r="E41" s="182"/>
      <c r="F41" s="183"/>
    </row>
    <row r="42" spans="1:6">
      <c r="A42" s="211"/>
      <c r="B42" s="179"/>
      <c r="C42" s="182"/>
      <c r="D42" s="182"/>
      <c r="E42" s="182"/>
      <c r="F42" s="183"/>
    </row>
    <row r="43" spans="1:6">
      <c r="A43" s="187" t="s">
        <v>39</v>
      </c>
      <c r="B43" s="186" t="s">
        <v>313</v>
      </c>
      <c r="C43" s="180"/>
      <c r="D43" s="180"/>
      <c r="E43" s="180"/>
      <c r="F43" s="181"/>
    </row>
    <row r="44" spans="1:6">
      <c r="A44" s="188"/>
      <c r="B44" s="179" t="s">
        <v>314</v>
      </c>
      <c r="C44" s="180"/>
      <c r="D44" s="180"/>
      <c r="E44" s="180"/>
      <c r="F44" s="181"/>
    </row>
    <row r="45" spans="1:6">
      <c r="A45" s="188"/>
      <c r="B45" s="186" t="s">
        <v>315</v>
      </c>
      <c r="C45" s="184"/>
      <c r="D45" s="184"/>
      <c r="E45" s="184"/>
      <c r="F45" s="185"/>
    </row>
    <row r="46" spans="1:6">
      <c r="A46" s="188"/>
      <c r="B46" s="179" t="s">
        <v>316</v>
      </c>
      <c r="C46" s="184"/>
      <c r="D46" s="184"/>
      <c r="E46" s="184"/>
      <c r="F46" s="185"/>
    </row>
    <row r="47" spans="1:6">
      <c r="A47" s="188"/>
      <c r="B47" s="179"/>
      <c r="C47" s="182"/>
      <c r="D47" s="182"/>
      <c r="E47" s="182"/>
      <c r="F47" s="183"/>
    </row>
    <row r="48" spans="1:6">
      <c r="A48" s="211"/>
      <c r="B48" s="89"/>
      <c r="C48" s="90"/>
      <c r="D48" s="90"/>
      <c r="E48" s="90"/>
      <c r="F48" s="91"/>
    </row>
    <row r="49" spans="1:6" ht="18.75">
      <c r="A49" s="178" t="s">
        <v>44</v>
      </c>
      <c r="B49" s="178"/>
      <c r="C49" s="178"/>
      <c r="D49" s="178"/>
      <c r="E49" s="178"/>
      <c r="F49" s="178"/>
    </row>
    <row r="50" spans="1:6">
      <c r="A50" s="93" t="s">
        <v>37</v>
      </c>
      <c r="B50" s="204"/>
      <c r="C50" s="205"/>
      <c r="D50" s="93" t="s">
        <v>39</v>
      </c>
      <c r="E50" s="204"/>
      <c r="F50" s="205"/>
    </row>
    <row r="51" spans="1:6" ht="18.75">
      <c r="A51" s="206" t="s">
        <v>45</v>
      </c>
      <c r="B51" s="207"/>
      <c r="C51" s="208"/>
      <c r="D51" s="88" t="s">
        <v>46</v>
      </c>
      <c r="E51" s="209">
        <f>E53+E54+B53+B54+B55</f>
        <v>30000</v>
      </c>
      <c r="F51" s="210"/>
    </row>
    <row r="52" spans="1:6">
      <c r="A52" s="202" t="s">
        <v>37</v>
      </c>
      <c r="B52" s="27" t="s">
        <v>47</v>
      </c>
      <c r="C52" s="27" t="s">
        <v>48</v>
      </c>
      <c r="D52" s="202" t="s">
        <v>39</v>
      </c>
      <c r="E52" s="27" t="s">
        <v>49</v>
      </c>
      <c r="F52" s="27" t="s">
        <v>50</v>
      </c>
    </row>
    <row r="53" spans="1:6">
      <c r="A53" s="202"/>
      <c r="B53" s="28"/>
      <c r="C53" s="28"/>
      <c r="D53" s="203"/>
      <c r="E53" s="28">
        <v>30000</v>
      </c>
      <c r="F53" s="28" t="s">
        <v>317</v>
      </c>
    </row>
    <row r="54" spans="1:6">
      <c r="A54" s="202"/>
      <c r="B54" s="28"/>
      <c r="C54" s="28"/>
      <c r="D54" s="203"/>
      <c r="E54" s="28"/>
      <c r="F54" s="29"/>
    </row>
    <row r="55" spans="1:6">
      <c r="A55" s="202"/>
      <c r="B55" s="28"/>
      <c r="C55" s="28"/>
      <c r="D55" s="203"/>
      <c r="E55" s="28"/>
      <c r="F55" s="29"/>
    </row>
  </sheetData>
  <mergeCells count="37">
    <mergeCell ref="A1:F1"/>
    <mergeCell ref="A3:B3"/>
    <mergeCell ref="A10:F10"/>
    <mergeCell ref="A11:A15"/>
    <mergeCell ref="D12:D13"/>
    <mergeCell ref="D14:D15"/>
    <mergeCell ref="A16:F16"/>
    <mergeCell ref="E17:F17"/>
    <mergeCell ref="A18:A23"/>
    <mergeCell ref="E18:F18"/>
    <mergeCell ref="E19:F19"/>
    <mergeCell ref="A24:A29"/>
    <mergeCell ref="E24:F24"/>
    <mergeCell ref="A30:F30"/>
    <mergeCell ref="A31:A35"/>
    <mergeCell ref="D31:D35"/>
    <mergeCell ref="A36:F36"/>
    <mergeCell ref="A37:A42"/>
    <mergeCell ref="B37:F37"/>
    <mergeCell ref="B38:F38"/>
    <mergeCell ref="B39:F39"/>
    <mergeCell ref="B40:F40"/>
    <mergeCell ref="B41:F41"/>
    <mergeCell ref="A52:A55"/>
    <mergeCell ref="D52:D55"/>
    <mergeCell ref="B42:F42"/>
    <mergeCell ref="A43:A48"/>
    <mergeCell ref="B43:F43"/>
    <mergeCell ref="B44:F44"/>
    <mergeCell ref="B45:F45"/>
    <mergeCell ref="B46:F46"/>
    <mergeCell ref="B47:F47"/>
    <mergeCell ref="A49:F49"/>
    <mergeCell ref="B50:C50"/>
    <mergeCell ref="E50:F50"/>
    <mergeCell ref="A51:C51"/>
    <mergeCell ref="E51:F51"/>
  </mergeCells>
  <phoneticPr fontId="2" type="noConversion"/>
  <pageMargins left="0.7" right="0.7" top="0.75" bottom="0.75" header="0.3" footer="0.3"/>
  <pageSetup paperSize="9" orientation="portrait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31</vt:i4>
      </vt:variant>
    </vt:vector>
  </HeadingPairs>
  <TitlesOfParts>
    <vt:vector size="31" baseType="lpstr">
      <vt:lpstr>08.01</vt:lpstr>
      <vt:lpstr>08.02</vt:lpstr>
      <vt:lpstr>08.03</vt:lpstr>
      <vt:lpstr>08.04</vt:lpstr>
      <vt:lpstr>08.05</vt:lpstr>
      <vt:lpstr>08.06</vt:lpstr>
      <vt:lpstr>08.07</vt:lpstr>
      <vt:lpstr>08.08</vt:lpstr>
      <vt:lpstr>08.09</vt:lpstr>
      <vt:lpstr>08.10</vt:lpstr>
      <vt:lpstr>08.11</vt:lpstr>
      <vt:lpstr>8.12</vt:lpstr>
      <vt:lpstr>8.13</vt:lpstr>
      <vt:lpstr>8.14</vt:lpstr>
      <vt:lpstr>8.15</vt:lpstr>
      <vt:lpstr>8.16</vt:lpstr>
      <vt:lpstr>8.17</vt:lpstr>
      <vt:lpstr>8.18</vt:lpstr>
      <vt:lpstr>8.19</vt:lpstr>
      <vt:lpstr>8.20</vt:lpstr>
      <vt:lpstr>8.21</vt:lpstr>
      <vt:lpstr>8.22</vt:lpstr>
      <vt:lpstr>8.23 </vt:lpstr>
      <vt:lpstr>8.24</vt:lpstr>
      <vt:lpstr>8.25</vt:lpstr>
      <vt:lpstr>8.26</vt:lpstr>
      <vt:lpstr>8.27</vt:lpstr>
      <vt:lpstr>8.28</vt:lpstr>
      <vt:lpstr>8.29</vt:lpstr>
      <vt:lpstr>8.30</vt:lpstr>
      <vt:lpstr>8.31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2016-07-13T12:33:41Z</cp:lastPrinted>
  <dcterms:created xsi:type="dcterms:W3CDTF">2016-07-01T09:39:11Z</dcterms:created>
  <dcterms:modified xsi:type="dcterms:W3CDTF">2016-08-31T14:21:08Z</dcterms:modified>
</cp:coreProperties>
</file>