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4795" windowHeight="11895" firstSheet="11" activeTab="30"/>
  </bookViews>
  <sheets>
    <sheet name="07.01" sheetId="1" r:id="rId1"/>
    <sheet name="07.02" sheetId="2" r:id="rId2"/>
    <sheet name="07.03" sheetId="3" r:id="rId3"/>
    <sheet name="07.04" sheetId="4" r:id="rId4"/>
    <sheet name="07.05" sheetId="5" r:id="rId5"/>
    <sheet name="07.06" sheetId="6" r:id="rId6"/>
    <sheet name="07.07" sheetId="7" r:id="rId7"/>
    <sheet name="07.08" sheetId="8" r:id="rId8"/>
    <sheet name="07.09" sheetId="9" r:id="rId9"/>
    <sheet name="07.10" sheetId="10" r:id="rId10"/>
    <sheet name="07.11" sheetId="11" r:id="rId11"/>
    <sheet name="07.12" sheetId="12" r:id="rId12"/>
    <sheet name="07.13" sheetId="13" r:id="rId13"/>
    <sheet name="07.14" sheetId="14" r:id="rId14"/>
    <sheet name="07.15" sheetId="15" r:id="rId15"/>
    <sheet name="07.16" sheetId="16" r:id="rId16"/>
    <sheet name="07.17" sheetId="17" r:id="rId17"/>
    <sheet name="07.18" sheetId="18" r:id="rId18"/>
    <sheet name="07.19" sheetId="19" r:id="rId19"/>
    <sheet name="07.20" sheetId="23" r:id="rId20"/>
    <sheet name="07.21" sheetId="25" r:id="rId21"/>
    <sheet name="07.22" sheetId="26" r:id="rId22"/>
    <sheet name="07.23" sheetId="27" r:id="rId23"/>
    <sheet name="7.24" sheetId="28" r:id="rId24"/>
    <sheet name="7.25" sheetId="30" r:id="rId25"/>
    <sheet name="7.26" sheetId="31" r:id="rId26"/>
    <sheet name="7.27" sheetId="32" r:id="rId27"/>
    <sheet name="7.28" sheetId="33" r:id="rId28"/>
    <sheet name="7.29" sheetId="34" r:id="rId29"/>
    <sheet name="7.30" sheetId="35" r:id="rId30"/>
    <sheet name="7.31" sheetId="36" r:id="rId31"/>
  </sheets>
  <calcPr calcId="125725"/>
</workbook>
</file>

<file path=xl/calcChain.xml><?xml version="1.0" encoding="utf-8"?>
<calcChain xmlns="http://schemas.openxmlformats.org/spreadsheetml/2006/main">
  <c r="B7" i="36"/>
  <c r="B9" s="1"/>
  <c r="B5"/>
  <c r="E53" l="1"/>
  <c r="G5"/>
  <c r="B7" i="35"/>
  <c r="G5" s="1"/>
  <c r="B5"/>
  <c r="E53"/>
  <c r="B7" i="34"/>
  <c r="B9"/>
  <c r="B5"/>
  <c r="E53"/>
  <c r="B9" i="33"/>
  <c r="B7"/>
  <c r="G5" s="1"/>
  <c r="B5"/>
  <c r="E53"/>
  <c r="B7" i="32"/>
  <c r="G5" s="1"/>
  <c r="B5"/>
  <c r="E53"/>
  <c r="B7" i="31"/>
  <c r="G5" s="1"/>
  <c r="B5"/>
  <c r="B7" i="30"/>
  <c r="B9" s="1"/>
  <c r="B5"/>
  <c r="E53" i="31"/>
  <c r="E53" i="30"/>
  <c r="B9" i="28"/>
  <c r="B9" i="27"/>
  <c r="B7" i="28"/>
  <c r="G5" s="1"/>
  <c r="B5"/>
  <c r="E53"/>
  <c r="B5" i="27"/>
  <c r="B7"/>
  <c r="G5" s="1"/>
  <c r="E53"/>
  <c r="B7" i="26"/>
  <c r="B9" s="1"/>
  <c r="B5"/>
  <c r="E53"/>
  <c r="B7" i="25"/>
  <c r="B9" s="1"/>
  <c r="B5"/>
  <c r="E53"/>
  <c r="B9" i="35" l="1"/>
  <c r="G5" i="34"/>
  <c r="B9" i="32"/>
  <c r="B9" i="31"/>
  <c r="G5" i="30"/>
  <c r="G5" i="26"/>
  <c r="G5" i="25"/>
  <c r="B7" i="23" l="1"/>
  <c r="G5" s="1"/>
  <c r="E53"/>
  <c r="B5"/>
  <c r="B7" i="19"/>
  <c r="B9" s="1"/>
  <c r="B5"/>
  <c r="B9" i="23" l="1"/>
  <c r="E53" i="19"/>
  <c r="G5"/>
  <c r="B7" i="18"/>
  <c r="G5" s="1"/>
  <c r="B5"/>
  <c r="E53"/>
  <c r="B7" i="17"/>
  <c r="G5" s="1"/>
  <c r="B5"/>
  <c r="B7" i="16"/>
  <c r="G5" s="1"/>
  <c r="B5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15"/>
  <c r="B7"/>
  <c r="B5"/>
  <c r="G5" i="14"/>
  <c r="B9"/>
  <c r="B9" i="18" l="1"/>
  <c r="B9" i="17"/>
  <c r="B9" i="16"/>
  <c r="B7" i="14"/>
  <c r="B5"/>
  <c r="B7" i="13"/>
  <c r="B7" i="12"/>
  <c r="B5" i="13"/>
  <c r="B5" i="12" l="1"/>
  <c r="B7" i="11"/>
  <c r="B5"/>
  <c r="B7" i="10" l="1"/>
  <c r="B5"/>
  <c r="B7" i="9"/>
  <c r="B5"/>
  <c r="B7" i="8"/>
  <c r="B5"/>
  <c r="B7" i="7"/>
  <c r="B5"/>
  <c r="B4"/>
  <c r="B7" i="6"/>
  <c r="B5"/>
  <c r="B7" i="5"/>
  <c r="B5"/>
  <c r="B5" i="4" l="1"/>
  <c r="B7"/>
  <c r="B7" i="3"/>
  <c r="B5"/>
  <c r="B7" i="2"/>
  <c r="B5"/>
  <c r="B7" i="1" l="1"/>
  <c r="B5"/>
  <c r="G5" i="15"/>
</calcChain>
</file>

<file path=xl/sharedStrings.xml><?xml version="1.0" encoding="utf-8"?>
<sst xmlns="http://schemas.openxmlformats.org/spreadsheetml/2006/main" count="3067" uniqueCount="854">
  <si>
    <t>꼴라 메르까토 신사점 데일리리포트</t>
  </si>
  <si>
    <t>작성일자</t>
  </si>
  <si>
    <t>대표</t>
  </si>
  <si>
    <t xml:space="preserve">  일일매출내역</t>
  </si>
  <si>
    <t>주요판매분석</t>
  </si>
  <si>
    <t>판매율</t>
  </si>
  <si>
    <t>런치</t>
  </si>
  <si>
    <t>Salad</t>
  </si>
  <si>
    <t>Main</t>
  </si>
  <si>
    <t>디너</t>
  </si>
  <si>
    <t>Appetizer</t>
  </si>
  <si>
    <t>Set(Lunch)</t>
  </si>
  <si>
    <t>총매출</t>
  </si>
  <si>
    <t>Pizza</t>
  </si>
  <si>
    <t>Set(Dinner)</t>
  </si>
  <si>
    <t>누적매출</t>
  </si>
  <si>
    <t>Pasta</t>
  </si>
  <si>
    <t>Wine &amp; Beverage</t>
  </si>
  <si>
    <t>목표매출</t>
  </si>
  <si>
    <t>Risotto</t>
  </si>
  <si>
    <t>목표매출 달성도</t>
  </si>
  <si>
    <t xml:space="preserve">  금주의 추천메뉴 및 Daily (Best &amp; Worst) </t>
  </si>
  <si>
    <t>금주 추천메뉴</t>
  </si>
  <si>
    <t xml:space="preserve"> 추천메뉴</t>
  </si>
  <si>
    <t>판매량(누적)</t>
  </si>
  <si>
    <t>분류</t>
  </si>
  <si>
    <t>데일리 판매수량</t>
  </si>
  <si>
    <t>Daily Best</t>
  </si>
  <si>
    <t>Daily Worst</t>
  </si>
  <si>
    <t>* 예약 상황</t>
  </si>
  <si>
    <t xml:space="preserve">시간 </t>
  </si>
  <si>
    <t>예약명</t>
  </si>
  <si>
    <t>인원</t>
  </si>
  <si>
    <t>비고</t>
  </si>
  <si>
    <t>오전</t>
  </si>
  <si>
    <t xml:space="preserve">오후 </t>
  </si>
  <si>
    <t>* 보고  및 특이사항</t>
  </si>
  <si>
    <t>Kitchen</t>
  </si>
  <si>
    <t>* D/O</t>
  </si>
  <si>
    <t>Hall</t>
  </si>
  <si>
    <t>* Salad</t>
  </si>
  <si>
    <t>*1F</t>
  </si>
  <si>
    <t>* Pizza</t>
  </si>
  <si>
    <t>* 2F</t>
  </si>
  <si>
    <t xml:space="preserve">* Pasta </t>
  </si>
  <si>
    <t>* 3F</t>
  </si>
  <si>
    <t>* Main</t>
  </si>
  <si>
    <t>*4F</t>
  </si>
  <si>
    <t xml:space="preserve">  기물파손율 </t>
  </si>
  <si>
    <t xml:space="preserve">  전도금 사용내역 </t>
  </si>
  <si>
    <t>총금액</t>
  </si>
  <si>
    <t xml:space="preserve">금액 </t>
  </si>
  <si>
    <t>사용내역</t>
  </si>
  <si>
    <t>금액</t>
  </si>
  <si>
    <t xml:space="preserve">사용내역 </t>
  </si>
  <si>
    <t>알파 모임</t>
    <phoneticPr fontId="2" type="noConversion"/>
  </si>
  <si>
    <t>김기철 님</t>
    <phoneticPr fontId="2" type="noConversion"/>
  </si>
  <si>
    <t>SANTI</t>
    <phoneticPr fontId="2" type="noConversion"/>
  </si>
  <si>
    <t>구아해 님</t>
    <phoneticPr fontId="2" type="noConversion"/>
  </si>
  <si>
    <t>김현주 님</t>
    <phoneticPr fontId="2" type="noConversion"/>
  </si>
  <si>
    <t>변혜정 님</t>
    <phoneticPr fontId="2" type="noConversion"/>
  </si>
  <si>
    <t>박대준 전무</t>
    <phoneticPr fontId="2" type="noConversion"/>
  </si>
  <si>
    <t>6월 월말 정산 인수인계 실시 하였습니다.</t>
    <phoneticPr fontId="2" type="noConversion"/>
  </si>
  <si>
    <t>연어그라브락스</t>
  </si>
  <si>
    <t>관자구이</t>
  </si>
  <si>
    <t>라디치오리코타치즈피자</t>
  </si>
  <si>
    <t>먹물리조또</t>
  </si>
  <si>
    <t>0(4)</t>
    <phoneticPr fontId="2" type="noConversion"/>
  </si>
  <si>
    <t>2(5)</t>
    <phoneticPr fontId="2" type="noConversion"/>
  </si>
  <si>
    <t>4(12)</t>
    <phoneticPr fontId="2" type="noConversion"/>
  </si>
  <si>
    <t>2(6)</t>
    <phoneticPr fontId="2" type="noConversion"/>
  </si>
  <si>
    <t>꽃게로제파스타</t>
    <phoneticPr fontId="2" type="noConversion"/>
  </si>
  <si>
    <t>치킨구이</t>
    <phoneticPr fontId="2" type="noConversion"/>
  </si>
  <si>
    <t>디아볼라</t>
    <phoneticPr fontId="2" type="noConversion"/>
  </si>
  <si>
    <t>연어그라브락스</t>
    <phoneticPr fontId="2" type="noConversion"/>
  </si>
  <si>
    <t>황주식주임</t>
    <phoneticPr fontId="2" type="noConversion"/>
  </si>
  <si>
    <t>김해진사원,김해진사원(런치,디너)</t>
    <phoneticPr fontId="2" type="noConversion"/>
  </si>
  <si>
    <t>정봄이계장,정봄이계장(런치,디너)</t>
    <phoneticPr fontId="2" type="noConversion"/>
  </si>
  <si>
    <t>김두현사원,이민혜주임(런치,디너)</t>
    <phoneticPr fontId="2" type="noConversion"/>
  </si>
  <si>
    <t xml:space="preserve">- 런치에 알파모임은 어머니학부형 모임으로, 식사와 함께 커피를 이용하셨습니다. 외 장근석 팬 외국인들의 방문이 많았습니다. </t>
    <phoneticPr fontId="2" type="noConversion"/>
  </si>
  <si>
    <t>- 소셜 BBQ 관련 POP를 엘리베이터에 명함과 함께 부착을 하였으며, 직원들에게 관련정보를 공유하여 손님에게 적극적으로 홍보하도록하였습니다.</t>
    <phoneticPr fontId="2" type="noConversion"/>
  </si>
  <si>
    <t>- 내일 장근석 팬미팅 일정으로 인하여, 서비스로 수박크러쉬를 오늘 저녁부터 제공하였습니다. 내일 또한 방문하는 팬손님에게 제공예정입니다.</t>
    <phoneticPr fontId="2" type="noConversion"/>
  </si>
  <si>
    <t>Miss Jung</t>
    <phoneticPr fontId="2" type="noConversion"/>
  </si>
  <si>
    <t>민선경 님</t>
    <phoneticPr fontId="2" type="noConversion"/>
  </si>
  <si>
    <t>콜드 파트 냉장고 청소 및 정리 실시 하였습니다.</t>
    <phoneticPr fontId="2" type="noConversion"/>
  </si>
  <si>
    <t>1(5)</t>
    <phoneticPr fontId="2" type="noConversion"/>
  </si>
  <si>
    <t>0(5)</t>
    <phoneticPr fontId="2" type="noConversion"/>
  </si>
  <si>
    <t>5(17)</t>
    <phoneticPr fontId="2" type="noConversion"/>
  </si>
  <si>
    <t>4(10)</t>
    <phoneticPr fontId="2" type="noConversion"/>
  </si>
  <si>
    <t>꽃게 로제파스타</t>
    <phoneticPr fontId="2" type="noConversion"/>
  </si>
  <si>
    <t>라디치오피자</t>
    <phoneticPr fontId="2" type="noConversion"/>
  </si>
  <si>
    <t>관자구이</t>
    <phoneticPr fontId="2" type="noConversion"/>
  </si>
  <si>
    <t>디아볼라 피자</t>
    <phoneticPr fontId="2" type="noConversion"/>
  </si>
  <si>
    <t>이성락 대표님</t>
    <phoneticPr fontId="2" type="noConversion"/>
  </si>
  <si>
    <t>김해진 사원</t>
    <phoneticPr fontId="2" type="noConversion"/>
  </si>
  <si>
    <t>정봄이 계장, 정봄이 계장(런치, 디너)</t>
    <phoneticPr fontId="2" type="noConversion"/>
  </si>
  <si>
    <t>이민혜 주임, 김두현 사원(런치,디너)</t>
    <phoneticPr fontId="2" type="noConversion"/>
  </si>
  <si>
    <t>김두현 사원, 황주식 주임(런치, 디너)</t>
    <phoneticPr fontId="2" type="noConversion"/>
  </si>
  <si>
    <t>만족도가 높았습니다.</t>
    <phoneticPr fontId="2" type="noConversion"/>
  </si>
  <si>
    <t xml:space="preserve"> - 런치 영업시, Sienna 에서 식사하신 Miss jung 님 15인 테이블은 동남아, 유럽 등 여러 나라 분들로 구성된 외국인 모임이었으며, 단품 식사하셨습니다.</t>
    <phoneticPr fontId="2" type="noConversion"/>
  </si>
  <si>
    <t xml:space="preserve"> - 디너 영업시, 단골 및 VIP 손님 방문 민선경님, 이성락 대표님 두팀 있었습니다. 민선경 님 Sienna 8인 테이블은 가족 식사 모임이었으며,</t>
    <phoneticPr fontId="2" type="noConversion"/>
  </si>
  <si>
    <t xml:space="preserve">   단품 식사와 함께 가져오신 이태리 와인 이용하셨습니다. 서비스로 수박 주스 제공하였습니다. 또한 Campo 4인 이성락 대표님 테이블은 </t>
    <phoneticPr fontId="2" type="noConversion"/>
  </si>
  <si>
    <t xml:space="preserve">   대표님 부하 직원들과의 식사였으며, 가져오신 부르고뉴, 보르도 와인과 함께 단품식사 이용하셨고, 만족도 높았습니다. 서비스로 와인과 곁들일 치즈 제공하였습니다.</t>
    <phoneticPr fontId="2" type="noConversion"/>
  </si>
  <si>
    <t>나가시마나오군상</t>
    <phoneticPr fontId="2" type="noConversion"/>
  </si>
  <si>
    <t>최남진님</t>
    <phoneticPr fontId="2" type="noConversion"/>
  </si>
  <si>
    <t>2(19)</t>
    <phoneticPr fontId="2" type="noConversion"/>
  </si>
  <si>
    <t>5(11)</t>
    <phoneticPr fontId="2" type="noConversion"/>
  </si>
  <si>
    <t>날치알 크림 파스타</t>
    <phoneticPr fontId="2" type="noConversion"/>
  </si>
  <si>
    <t>우오바</t>
    <phoneticPr fontId="2" type="noConversion"/>
  </si>
  <si>
    <t>홍윤기님</t>
    <phoneticPr fontId="2" type="noConversion"/>
  </si>
  <si>
    <t>제이미님</t>
    <phoneticPr fontId="2" type="noConversion"/>
  </si>
  <si>
    <t>김춘화님</t>
    <phoneticPr fontId="2" type="noConversion"/>
  </si>
  <si>
    <t>김두현 사원</t>
    <phoneticPr fontId="2" type="noConversion"/>
  </si>
  <si>
    <t>김해진 사원, 김해진 사원(런치,디너)</t>
    <phoneticPr fontId="2" type="noConversion"/>
  </si>
  <si>
    <t>정봄이 계장, 이민혜 주임(런치, 디너)</t>
    <phoneticPr fontId="2" type="noConversion"/>
  </si>
  <si>
    <t>이민혜 주임, 황주식 주임(런치, 디너)</t>
    <phoneticPr fontId="2" type="noConversion"/>
  </si>
  <si>
    <t xml:space="preserve"> - 금일은 일본, 중국 등지의 장근석 씨 팬 분들 방문이 많았습니다. 예약은 1팀 뿐이나, 런치 오픈부터 마감시까지 손님이 끊임없이 방문하셨습니다.</t>
    <phoneticPr fontId="2" type="noConversion"/>
  </si>
  <si>
    <t>이승규 주임, 김태헌 사원</t>
    <phoneticPr fontId="2" type="noConversion"/>
  </si>
  <si>
    <t xml:space="preserve">    식사 후, 블루베리 머핀과 수박쥬스를 테이블 상황을 고려하여 서비스로 제공하였으며 만족도가 굉장히 높았습니다. </t>
    <phoneticPr fontId="2" type="noConversion"/>
  </si>
  <si>
    <t xml:space="preserve">    전반적으로 2~ 3인 테이블 구성의 손님 방문이 많았으며, 단품 메뉴와 함께 글라스 와인 혹은 음료를 곁들여 식사하셨습니다. ( Glass wine - 21잔, 자몽에이드- 10잔)</t>
    <phoneticPr fontId="2" type="noConversion"/>
  </si>
  <si>
    <t xml:space="preserve">    디너 영업시에 예약 방문 주신 2인 테이블은 모두 소개팅 자리였으며, 단품 이용하셨습니다. 대표님 지인 북클럽 제이미 님은 접대 식사 자리로</t>
    <phoneticPr fontId="2" type="noConversion"/>
  </si>
  <si>
    <t xml:space="preserve">    단품 식사하셨으며, 서비스로 블루베리 머핀 제공하였습니다.</t>
    <phoneticPr fontId="2" type="noConversion"/>
  </si>
  <si>
    <t>설원희 님</t>
    <phoneticPr fontId="2" type="noConversion"/>
  </si>
  <si>
    <t>주방 타일 공사로 냉동실, 냉장고 모두 비워 청소 및 정리 실시 하였습니다.</t>
    <phoneticPr fontId="2" type="noConversion"/>
  </si>
  <si>
    <t>신입사원 김태헌 콜드 파트 업무 교육 실시 하였습니다.</t>
    <phoneticPr fontId="2" type="noConversion"/>
  </si>
  <si>
    <t>0(19)</t>
    <phoneticPr fontId="2" type="noConversion"/>
  </si>
  <si>
    <t>0(11)</t>
    <phoneticPr fontId="2" type="noConversion"/>
  </si>
  <si>
    <t>마르게리따 피자</t>
    <phoneticPr fontId="2" type="noConversion"/>
  </si>
  <si>
    <t>L/A Set</t>
    <phoneticPr fontId="2" type="noConversion"/>
  </si>
  <si>
    <t>관자구이</t>
    <phoneticPr fontId="2" type="noConversion"/>
  </si>
  <si>
    <t>연어그라브락스</t>
    <phoneticPr fontId="2" type="noConversion"/>
  </si>
  <si>
    <t>이민혜 주임</t>
    <phoneticPr fontId="2" type="noConversion"/>
  </si>
  <si>
    <t>김두현 사원, 김해진 사원(런치,디너)</t>
    <phoneticPr fontId="2" type="noConversion"/>
  </si>
  <si>
    <t>황주식 주임, 황주식 주임(런치, 디너)</t>
    <phoneticPr fontId="2" type="noConversion"/>
  </si>
  <si>
    <t xml:space="preserve"> - 하루종일 폭우가 내리는 궂은 날씨로 인해 워킹 손님 방문도 저조하였고, 예약 손님 또한 저조했던 하루입니다.</t>
    <phoneticPr fontId="2" type="noConversion"/>
  </si>
  <si>
    <t xml:space="preserve">  런치 영업시, VVIP 설원희 님은 직장 하사와 1:1 미팅 겸 식사 자리 3층 세미룸 Campo 에서 가지셨습니다. L/A Set 이용하셨고, 스페셜 파스타인</t>
    <phoneticPr fontId="2" type="noConversion"/>
  </si>
  <si>
    <t xml:space="preserve">  백고동 올리브 파스타 이용하셨습니다. 디저트로 블루베리 머핀 제공하였습니다. 그 외에는 2인 워킹 손님 방문주셔서 피자, 파스타 이용하고 가셨습니다.</t>
    <phoneticPr fontId="2" type="noConversion"/>
  </si>
  <si>
    <t xml:space="preserve">  디너 영업시에는, 분위기 좋은 레스토랑에서 치즈와 와인을 함께 이용할 수 있다는 지인의 추천으로 방문 주셨던 2인 워킹 손님이 계셨습니다.</t>
    <phoneticPr fontId="2" type="noConversion"/>
  </si>
  <si>
    <t xml:space="preserve">  독점 와인 수페리오레와 치즈플래터 이용하고 가셨고, 재방문 약속하고 만족하고 가셨습니다. 그 외에 클로스 타임 활용, 커피 이론교육 실시하였습니다.( 정봄이 계장)</t>
    <phoneticPr fontId="2" type="noConversion"/>
  </si>
  <si>
    <t>김정연 님</t>
    <phoneticPr fontId="2" type="noConversion"/>
  </si>
  <si>
    <t>류해창 님</t>
    <phoneticPr fontId="2" type="noConversion"/>
  </si>
  <si>
    <t>J.W. 중외제약</t>
    <phoneticPr fontId="2" type="noConversion"/>
  </si>
  <si>
    <t>Dinner Tasting Menus</t>
    <phoneticPr fontId="2" type="noConversion"/>
  </si>
  <si>
    <t>3. 브레이징 미트볼 w/ 포르치니 머쉬룸소스</t>
    <phoneticPr fontId="2" type="noConversion"/>
  </si>
  <si>
    <t>4. market salad</t>
    <phoneticPr fontId="2" type="noConversion"/>
  </si>
  <si>
    <t>6. 등심 or 연어 w/ 루꼴라 아이올리, 브로콜리니, 감자튀김</t>
    <phoneticPr fontId="2" type="noConversion"/>
  </si>
  <si>
    <t>7. 블루베리 cake</t>
    <phoneticPr fontId="2" type="noConversion"/>
  </si>
  <si>
    <t>D/T Set</t>
    <phoneticPr fontId="2" type="noConversion"/>
  </si>
  <si>
    <t>꽃게 로제 파스타</t>
    <phoneticPr fontId="2" type="noConversion"/>
  </si>
  <si>
    <t>연어그라브락스</t>
    <phoneticPr fontId="2" type="noConversion"/>
  </si>
  <si>
    <t>관자구이</t>
    <phoneticPr fontId="2" type="noConversion"/>
  </si>
  <si>
    <t>김해진 사원, 김두현 사원(런치,디너)</t>
    <phoneticPr fontId="2" type="noConversion"/>
  </si>
  <si>
    <t>김두현 사원, 이민혜주임&amp;김해진사원(런치, 디너)</t>
    <phoneticPr fontId="2" type="noConversion"/>
  </si>
  <si>
    <t>정봄이 계장&amp;이민혜주임, 정봄이계장(런치, 디너)</t>
    <phoneticPr fontId="2" type="noConversion"/>
  </si>
  <si>
    <t>김영훈 사원 피자 교육 및 시연 실시 하였습니다. 신입사원 김태헌 콜드파트 메뉴 교육 실시 하였습니다.</t>
    <phoneticPr fontId="2" type="noConversion"/>
  </si>
  <si>
    <t>Hall</t>
    <phoneticPr fontId="2" type="noConversion"/>
  </si>
  <si>
    <t>Hall</t>
    <phoneticPr fontId="2" type="noConversion"/>
  </si>
  <si>
    <t xml:space="preserve"> - 금일 디너 영업시, 중외제약 11인 D/T 4층 Roma 에서 세미나 후 식사하셨습니다. 독점 와인 리저브 쉬라 2병, 칠레 까베르네 소비뇽 1병 함께 이용하셨습니다.</t>
    <phoneticPr fontId="2" type="noConversion"/>
  </si>
  <si>
    <t xml:space="preserve">   만족도 굉장히 높았고, 타 매장에도 관심이 많으셨고, 경리단길 BBQ 이용방법도 궁금해 하셔서 설명드렸습니다. 또한 3층 Sienna 에서는 세브란스 병원</t>
    <phoneticPr fontId="2" type="noConversion"/>
  </si>
  <si>
    <t xml:space="preserve">   류해창 님 16인 D/T Set 이용하셨고, 독점와인 프랑스 샤도네이 함께 곁들이셨습니다. 4층은 교수님 접대하는 제약회사 모임이었다면, 3층은</t>
    <phoneticPr fontId="2" type="noConversion"/>
  </si>
  <si>
    <t xml:space="preserve">   세브란스 병원 의사 분들의 식사 모임이었습니다. 류해창 님 또한 만족도가 굉장히 높았습니다. 그 외에 궂은 날씨로 인해 워크인 손님 방문이 저조하였습니다.</t>
    <phoneticPr fontId="2" type="noConversion"/>
  </si>
  <si>
    <t>엄태현 님</t>
    <phoneticPr fontId="2" type="noConversion"/>
  </si>
  <si>
    <t>박웅현 님</t>
    <phoneticPr fontId="2" type="noConversion"/>
  </si>
  <si>
    <t>김시우 님</t>
    <phoneticPr fontId="2" type="noConversion"/>
  </si>
  <si>
    <t>고모 님</t>
    <phoneticPr fontId="2" type="noConversion"/>
  </si>
  <si>
    <t>연대의대 이병석 학장님</t>
    <phoneticPr fontId="2" type="noConversion"/>
  </si>
  <si>
    <t>손태선 님</t>
    <phoneticPr fontId="2" type="noConversion"/>
  </si>
  <si>
    <t xml:space="preserve"> - 백고동 파스타</t>
    <phoneticPr fontId="2" type="noConversion"/>
  </si>
  <si>
    <t xml:space="preserve"> - 등심 or 연어</t>
    <phoneticPr fontId="2" type="noConversion"/>
  </si>
  <si>
    <t xml:space="preserve"> - 치즈케이크</t>
    <phoneticPr fontId="2" type="noConversion"/>
  </si>
  <si>
    <t>Dinner Tasting Menus -7만원 코스로 판체타에피가 들어간 구성을 원하셔서 준비된 메뉴입니다.</t>
    <phoneticPr fontId="2" type="noConversion"/>
  </si>
  <si>
    <t>디너테이스팅</t>
    <phoneticPr fontId="2" type="noConversion"/>
  </si>
  <si>
    <t xml:space="preserve"> - 제철수박과 그린을 곁들인 그릴판체타</t>
    <phoneticPr fontId="2" type="noConversion"/>
  </si>
  <si>
    <t>날치알크림파스타</t>
    <phoneticPr fontId="2" type="noConversion"/>
  </si>
  <si>
    <t>봉골레</t>
    <phoneticPr fontId="2" type="noConversion"/>
  </si>
  <si>
    <t>연어그라브락스</t>
    <phoneticPr fontId="2" type="noConversion"/>
  </si>
  <si>
    <t>관자구이</t>
    <phoneticPr fontId="2" type="noConversion"/>
  </si>
  <si>
    <t>정봄이계장, 김해진사원</t>
    <phoneticPr fontId="2" type="noConversion"/>
  </si>
  <si>
    <t>이민혜주임, 이민혜주임(점심,저녁)</t>
    <phoneticPr fontId="2" type="noConversion"/>
  </si>
  <si>
    <t>황주식주임, 황주식주임(점심,저녁)</t>
    <phoneticPr fontId="2" type="noConversion"/>
  </si>
  <si>
    <t>-런치 영업시 김시우님은 어머님모임으로 시에나에서 런치세트를 이용하셨습니다. 외 2-4인의 손님의 이용이 많았습니다.</t>
    <phoneticPr fontId="2" type="noConversion"/>
  </si>
  <si>
    <t>- 연대의대 학장님 4분은 시에나에서 1인 10만원에 맞춰 식사코스와 와인 스파클링과 레드와인을 함께 이용하셨으며, 좋아하시는 판체타를 구성한 코스에 무척이나</t>
    <phoneticPr fontId="2" type="noConversion"/>
  </si>
  <si>
    <t>만족하셨습니다. 외 손태선님은 4층에서 이용하셨던 제약회사의 의사선생이셨으며, 당일 코스요리를 주문하여 와인과 함께 이용하셨습니다.</t>
    <phoneticPr fontId="2" type="noConversion"/>
  </si>
  <si>
    <t>- 디너에는 2-3인의 워킹손님이 좀 있었으며, 와인 및 음료를 함께 주문함에 매출에 도움이 되었습니다.</t>
    <phoneticPr fontId="2" type="noConversion"/>
  </si>
  <si>
    <t>- 1층 엘리베이터 옆 칠판을 화이트와인 및 스파클링와인으로 변경하였습니다.</t>
    <phoneticPr fontId="2" type="noConversion"/>
  </si>
  <si>
    <t>김영훈, 김태헌 사원 콜드파트 메뉴 교육 실시 하였습니다.</t>
    <phoneticPr fontId="2" type="noConversion"/>
  </si>
  <si>
    <t>정온누리 님</t>
    <phoneticPr fontId="2" type="noConversion"/>
  </si>
  <si>
    <t>런치타임 예약손님 외 워킹 손님이 2-4인의 방문이 많았으며, 식사에 음료 또는 커피를 곁들여 먹어 매출에 도움이 되었습니다.</t>
    <phoneticPr fontId="2" type="noConversion"/>
  </si>
  <si>
    <t>크로스 타임을 이용하여 2층 커피머신 및 옆 선반의 먼지 제거 및 정리를 하였습니다.</t>
    <phoneticPr fontId="2" type="noConversion"/>
  </si>
  <si>
    <t>1(6)</t>
    <phoneticPr fontId="2" type="noConversion"/>
  </si>
  <si>
    <t>1(12)</t>
    <phoneticPr fontId="2" type="noConversion"/>
  </si>
  <si>
    <t>1(20)</t>
    <phoneticPr fontId="2" type="noConversion"/>
  </si>
  <si>
    <t>비프까르파치오</t>
    <phoneticPr fontId="2" type="noConversion"/>
  </si>
  <si>
    <t>날치알크림파타</t>
    <phoneticPr fontId="2" type="noConversion"/>
  </si>
  <si>
    <t>채끝등심스테이크</t>
    <phoneticPr fontId="2" type="noConversion"/>
  </si>
  <si>
    <t>김두현사원, 김두현사원(점심,저녁)</t>
    <phoneticPr fontId="2" type="noConversion"/>
  </si>
  <si>
    <t>김두현사원, 김해진사원(점심,저녁)</t>
    <phoneticPr fontId="2" type="noConversion"/>
  </si>
  <si>
    <t>정봄이 계장, 정봄이 계장(점심,저녁)</t>
    <phoneticPr fontId="2" type="noConversion"/>
  </si>
  <si>
    <t>본사 승진 선물로 독점와인이 27개 판매되어 매출의 약 50%를 차지하였습니다.</t>
    <phoneticPr fontId="2" type="noConversion"/>
  </si>
  <si>
    <t>런치, 디너타임 파스타와 함께 메인의 이용률이 높아 매출에 도움이 되었으며, 특히 치킨의 반응이 좋았습니다.</t>
    <phoneticPr fontId="2" type="noConversion"/>
  </si>
  <si>
    <t>1(7)</t>
    <phoneticPr fontId="2" type="noConversion"/>
  </si>
  <si>
    <t>3(23)</t>
    <phoneticPr fontId="2" type="noConversion"/>
  </si>
  <si>
    <t>0(12)</t>
    <phoneticPr fontId="2" type="noConversion"/>
  </si>
  <si>
    <t>너트 피자</t>
    <phoneticPr fontId="2" type="noConversion"/>
  </si>
  <si>
    <t>먹물 리조또</t>
    <phoneticPr fontId="2" type="noConversion"/>
  </si>
  <si>
    <t>정기현 님</t>
    <phoneticPr fontId="2" type="noConversion"/>
  </si>
  <si>
    <t>정경아 님</t>
    <phoneticPr fontId="2" type="noConversion"/>
  </si>
  <si>
    <t>박석희 님</t>
    <phoneticPr fontId="2" type="noConversion"/>
  </si>
  <si>
    <t>김해진 사원, 김해진사원(점심,저녁)</t>
    <phoneticPr fontId="2" type="noConversion"/>
  </si>
  <si>
    <t>정봄이 계장, 이민혜 주임(점심,저녁)</t>
    <phoneticPr fontId="2" type="noConversion"/>
  </si>
  <si>
    <t>이민혜주임, 황주식 주임(점심,저녁)</t>
    <phoneticPr fontId="2" type="noConversion"/>
  </si>
  <si>
    <t xml:space="preserve"> 디너 영업이 활성화 되었습니다. 예약 손님 뿐만 아니라, 워크인으로 방문하신 모든 손님들이 바틀 와인 또는 글라스 와인, 맥주, 커피 등을 이용하셨고</t>
    <phoneticPr fontId="2" type="noConversion"/>
  </si>
  <si>
    <t xml:space="preserve"> 특히 파스타나 스테이크를 많이 이용하셨습니다. 디너 예약은 3팀이었으나, 워크인 손님 방문이 마감 직전 시간까지도 많았습니다.</t>
    <phoneticPr fontId="2" type="noConversion"/>
  </si>
  <si>
    <t xml:space="preserve"> 공간 및 분위기에 대한 반응이 전반적으로 좋아 재방문이 기대됩니다.</t>
    <phoneticPr fontId="2" type="noConversion"/>
  </si>
  <si>
    <t>정신 분석 연구소</t>
    <phoneticPr fontId="2" type="noConversion"/>
  </si>
  <si>
    <t>임승혜 님</t>
    <phoneticPr fontId="2" type="noConversion"/>
  </si>
  <si>
    <t>이승채 님</t>
    <phoneticPr fontId="2" type="noConversion"/>
  </si>
  <si>
    <t>김민섭 님</t>
    <phoneticPr fontId="2" type="noConversion"/>
  </si>
  <si>
    <t>유찬하 님</t>
    <phoneticPr fontId="2" type="noConversion"/>
  </si>
  <si>
    <t>a la carte</t>
    <phoneticPr fontId="2" type="noConversion"/>
  </si>
  <si>
    <t>정동수 주임 런치메뉴 파스타 시연 및 테이스팅 진행 했습니다.</t>
    <phoneticPr fontId="2" type="noConversion"/>
  </si>
  <si>
    <t xml:space="preserve"> - 관자 그라틴</t>
    <phoneticPr fontId="2" type="noConversion"/>
  </si>
  <si>
    <t>Tasting Menus</t>
    <phoneticPr fontId="2" type="noConversion"/>
  </si>
  <si>
    <t>1. 컬리플라워 soup w/ 파마산 프리터</t>
    <phoneticPr fontId="2" type="noConversion"/>
  </si>
  <si>
    <t>2. 관자 그라틴</t>
    <phoneticPr fontId="2" type="noConversion"/>
  </si>
  <si>
    <t>3. 마켓 샐러드</t>
    <phoneticPr fontId="2" type="noConversion"/>
  </si>
  <si>
    <t>4. 펜넬 아마트리치나</t>
    <phoneticPr fontId="2" type="noConversion"/>
  </si>
  <si>
    <t>5. 등심or연어 w/ 브로콜리니, 알감자</t>
    <phoneticPr fontId="2" type="noConversion"/>
  </si>
  <si>
    <t>6. 체리케익 디저트</t>
    <phoneticPr fontId="2" type="noConversion"/>
  </si>
  <si>
    <t>0(7)</t>
    <phoneticPr fontId="2" type="noConversion"/>
  </si>
  <si>
    <t>6(29)</t>
    <phoneticPr fontId="2" type="noConversion"/>
  </si>
  <si>
    <t>3(15)</t>
    <phoneticPr fontId="2" type="noConversion"/>
  </si>
  <si>
    <t>날치알 크림 파스타</t>
    <phoneticPr fontId="2" type="noConversion"/>
  </si>
  <si>
    <t>꽃게 로제 파스타</t>
    <phoneticPr fontId="2" type="noConversion"/>
  </si>
  <si>
    <t>김두현 사원</t>
    <phoneticPr fontId="2" type="noConversion"/>
  </si>
  <si>
    <t>이민혜 주임, 황주식 주임(점심,저녁)</t>
    <phoneticPr fontId="2" type="noConversion"/>
  </si>
  <si>
    <t>정봄이 계장, 이민혜 주임(점심,저녁)</t>
    <phoneticPr fontId="2" type="noConversion"/>
  </si>
  <si>
    <t>정봄이 계장&amp; 김해진 사원(저녁)</t>
    <phoneticPr fontId="2" type="noConversion"/>
  </si>
  <si>
    <t>황주식 주임&amp; 김해진 사원(점심)</t>
    <phoneticPr fontId="2" type="noConversion"/>
  </si>
  <si>
    <t xml:space="preserve"> 금일 런치 영업시, 정신분석 연구소 7인 Roma 에서 L/T 식사가 있었습니다. 오늘 식사에 대한 반응은 " 식사 하는 내내 행복했습니다, 맛있게 잘 먹었습니다. " </t>
    <phoneticPr fontId="2" type="noConversion"/>
  </si>
  <si>
    <t xml:space="preserve"> 였습니다. 그 외에는 런치 영업이 저조하였으나, 디너 영업이 굉장히 활성화 되어, 오늘같이 무더운 날씨에도 불구하고 테라스 포함 전층 만석으로 영업이 진행되었습니다. </t>
    <phoneticPr fontId="2" type="noConversion"/>
  </si>
  <si>
    <t xml:space="preserve"> 임승혜 님 15인 Sienna 에서는 30대 중후반의 젋은 부부동반 모임 식사였으며, 와인과 함께 단품식사 하셨습니다. 이외 대부분의 테이블은 소개팅이었고,</t>
    <phoneticPr fontId="2" type="noConversion"/>
  </si>
  <si>
    <t xml:space="preserve"> 때문에 당연히 파스타 점유율이 높았습니다. (29%) 점유율은 낮으나 디너 영업시 글라스와인 5잔, 맥주 10병, 자몽에이드 8잔, 이외 탄산음료 6잔, 커피 12잔 등</t>
    <phoneticPr fontId="2" type="noConversion"/>
  </si>
  <si>
    <t xml:space="preserve"> 거의 모든 테이블에서 베버리지를 이용하셨습니다.</t>
    <phoneticPr fontId="2" type="noConversion"/>
  </si>
  <si>
    <t>관자구이</t>
    <phoneticPr fontId="2" type="noConversion"/>
  </si>
  <si>
    <t>채끝 등심스테이크</t>
    <phoneticPr fontId="2" type="noConversion"/>
  </si>
  <si>
    <t>1(7)</t>
    <phoneticPr fontId="2" type="noConversion"/>
  </si>
  <si>
    <t>1(30)</t>
    <phoneticPr fontId="2" type="noConversion"/>
  </si>
  <si>
    <t>1(16)</t>
    <phoneticPr fontId="2" type="noConversion"/>
  </si>
  <si>
    <t>채끝 등심스테이크</t>
    <phoneticPr fontId="2" type="noConversion"/>
  </si>
  <si>
    <t>강주연 님</t>
    <phoneticPr fontId="2" type="noConversion"/>
  </si>
  <si>
    <t>대표님</t>
    <phoneticPr fontId="2" type="noConversion"/>
  </si>
  <si>
    <t>이민혜 주임, 김두현 사원</t>
    <phoneticPr fontId="2" type="noConversion"/>
  </si>
  <si>
    <t>황주식 주임, 김해진 사원(점심,저녁)</t>
    <phoneticPr fontId="2" type="noConversion"/>
  </si>
  <si>
    <t>정봄이 계장(점심,저녁)</t>
    <phoneticPr fontId="2" type="noConversion"/>
  </si>
  <si>
    <t>김해진 사원, 황주식 주임(점심,저녁)</t>
    <phoneticPr fontId="2" type="noConversion"/>
  </si>
  <si>
    <t xml:space="preserve"> 금일 런치 영업시, 3층 Sienna 에서 11인 단품 가족 식사 모임이 있었습니다. 3대 가족이 모두 모여 즐거운 분위기로 파스타, 피자, 스테이크를 주로 이용하셨습니다.</t>
    <phoneticPr fontId="2" type="noConversion"/>
  </si>
  <si>
    <t xml:space="preserve"> 특히 할머님께서 반응이 좋아, 친구분들과 함께 오시고 싶다며 명함을 받아가셨고 1층 쇼케이스에서 판매중인 과일청도 구매하셨습니다.</t>
    <phoneticPr fontId="2" type="noConversion"/>
  </si>
  <si>
    <t xml:space="preserve"> 디너 영업시, 1층에서는 주로 피자, 파스타 혹은 커피 등의 손님이 다녀가셨고 3층 룸에서는 대표님과 사장님, 북클럽 민지홍 님과 남편 분 4인 단품식사하셨습니다.</t>
    <phoneticPr fontId="2" type="noConversion"/>
  </si>
  <si>
    <t xml:space="preserve"> 독점 스파클링 블랑드 블랑과 함께 금일 스페셜 메뉴 관자 그라틴, 5색 토마토 파스타 등과 함께 샐러드, 스테이크 까지 식사하셨으며 디저트로 블루베리 머핀</t>
    <phoneticPr fontId="2" type="noConversion"/>
  </si>
  <si>
    <t xml:space="preserve"> 이용하셨습니다.</t>
    <phoneticPr fontId="2" type="noConversion"/>
  </si>
  <si>
    <t>주방 speed rack, 도마, 휴지통 청소 및 정리 정돈 실행 하였습니다.</t>
    <phoneticPr fontId="2" type="noConversion"/>
  </si>
  <si>
    <t>주현철 과장이 직접 전 스텝 메뉴 테이스팅 및 시연 실시 하였습니다. (모든 파스타 메뉴, 시져샐러드, 버섯샐러드)</t>
    <phoneticPr fontId="2" type="noConversion"/>
  </si>
  <si>
    <t>0(7)</t>
    <phoneticPr fontId="2" type="noConversion"/>
  </si>
  <si>
    <t>0(30)</t>
    <phoneticPr fontId="2" type="noConversion"/>
  </si>
  <si>
    <t>0(16)</t>
    <phoneticPr fontId="2" type="noConversion"/>
  </si>
  <si>
    <t>판체타 알리오올리오</t>
    <phoneticPr fontId="2" type="noConversion"/>
  </si>
  <si>
    <t>해산물 토마토 파스타</t>
    <phoneticPr fontId="2" type="noConversion"/>
  </si>
  <si>
    <t>이민혜 주임, 김두현 사원</t>
    <phoneticPr fontId="2" type="noConversion"/>
  </si>
  <si>
    <t>황주식 주임, 김해진 사원</t>
    <phoneticPr fontId="2" type="noConversion"/>
  </si>
  <si>
    <t>정봄이 계장</t>
    <phoneticPr fontId="2" type="noConversion"/>
  </si>
  <si>
    <t xml:space="preserve"> - 금일은 예약이 없었을 뿐만 아니라, 워크인 손님 방문도 저조하였습니다. </t>
    <phoneticPr fontId="2" type="noConversion"/>
  </si>
  <si>
    <t xml:space="preserve"> 런치 영업시, 워크인 손님 방문이 3~4 팀 정도 있었으며, 혼자 오신 여행객 손님도 계셨습니다. 식사는 간단히 샐러드와 파스타 이용하셨습니다.</t>
    <phoneticPr fontId="2" type="noConversion"/>
  </si>
  <si>
    <t xml:space="preserve"> 디너 영업시, 식사 손님의 방문이 저조하여 가로수길로 직접 명함을 들고 나가 홍보를 실시하였지만, 방문 손님이 있진 않았습니다.</t>
    <phoneticPr fontId="2" type="noConversion"/>
  </si>
  <si>
    <t xml:space="preserve"> 와인 타임에 3인 워크인 방문하여 독점와인 코르테제와 함께 치즈플래터 이용하고 돌아가셨습니다.</t>
    <phoneticPr fontId="2" type="noConversion"/>
  </si>
  <si>
    <t xml:space="preserve"> 이후, 클로스 타임 활용을 활용하여 커피 추출 교육이 실시 되었습니다. ( 정봄이 계장 ) </t>
    <phoneticPr fontId="2" type="noConversion"/>
  </si>
  <si>
    <t>콤비오븐 청소 실시 하였습니다.</t>
    <phoneticPr fontId="2" type="noConversion"/>
  </si>
  <si>
    <t>2. 홍합 가지 꼬지 w/ 메디터리안 퀴노아</t>
    <phoneticPr fontId="2" type="noConversion"/>
  </si>
  <si>
    <t>5. 펜넬 아마트리치아나</t>
    <phoneticPr fontId="2" type="noConversion"/>
  </si>
  <si>
    <t>5. 펜넬 아마트리치아나</t>
    <phoneticPr fontId="2" type="noConversion"/>
  </si>
  <si>
    <t>4. 마켓 샐러드</t>
    <phoneticPr fontId="2" type="noConversion"/>
  </si>
  <si>
    <t>3. 가리비 그라탕</t>
    <phoneticPr fontId="2" type="noConversion"/>
  </si>
  <si>
    <t>2. 홍합 가지 꼬치</t>
    <phoneticPr fontId="2" type="noConversion"/>
  </si>
  <si>
    <t>1. 컬리플라워 soup</t>
    <phoneticPr fontId="2" type="noConversion"/>
  </si>
  <si>
    <t>Dinner Tasting Menus - 20인</t>
    <phoneticPr fontId="2" type="noConversion"/>
  </si>
  <si>
    <t>Tasting Menus - 4인</t>
    <phoneticPr fontId="2" type="noConversion"/>
  </si>
  <si>
    <t>1. 참소라 마리네이드</t>
    <phoneticPr fontId="2" type="noConversion"/>
  </si>
  <si>
    <t>3. 가리비 그라탕</t>
    <phoneticPr fontId="2" type="noConversion"/>
  </si>
  <si>
    <t>5. 펜넬 아마트리치아나</t>
    <phoneticPr fontId="2" type="noConversion"/>
  </si>
  <si>
    <t>6. 등심 or 연어</t>
    <phoneticPr fontId="2" type="noConversion"/>
  </si>
  <si>
    <t>7. 홈메이드 디져트</t>
    <phoneticPr fontId="2" type="noConversion"/>
  </si>
  <si>
    <t>6. 등심 or 연어</t>
    <phoneticPr fontId="2" type="noConversion"/>
  </si>
  <si>
    <t>김현정 님</t>
    <phoneticPr fontId="2" type="noConversion"/>
  </si>
  <si>
    <t>한국 세르비에</t>
    <phoneticPr fontId="2" type="noConversion"/>
  </si>
  <si>
    <t>사장님</t>
    <phoneticPr fontId="2" type="noConversion"/>
  </si>
  <si>
    <t>1(31)</t>
    <phoneticPr fontId="2" type="noConversion"/>
  </si>
  <si>
    <t>1(17)</t>
    <phoneticPr fontId="2" type="noConversion"/>
  </si>
  <si>
    <t>D/T Set</t>
    <phoneticPr fontId="2" type="noConversion"/>
  </si>
  <si>
    <t>꽃게 로제 파스타</t>
    <phoneticPr fontId="2" type="noConversion"/>
  </si>
  <si>
    <t>관자구이</t>
    <phoneticPr fontId="2" type="noConversion"/>
  </si>
  <si>
    <t>연어 그라브락스</t>
    <phoneticPr fontId="2" type="noConversion"/>
  </si>
  <si>
    <t xml:space="preserve"> 금일 런치 영업시, 예약 손님 김현정 님은 3층 세미룸 Campo 에서 단품 식사하셨으며, 오랜 단골 전준 님의 지인이셨습니다.</t>
    <phoneticPr fontId="2" type="noConversion"/>
  </si>
  <si>
    <t xml:space="preserve"> 그 외에 런치에 워크인 손님 방문은 많지 않았으나, 디너 영업시 4층 룸과 3층 룸에 D/T Set 예약이 있었습니다.</t>
    <phoneticPr fontId="2" type="noConversion"/>
  </si>
  <si>
    <t xml:space="preserve"> 4층에서는 한국 세르비에 18인 코스와 함께 독점 와인 호주 쉬라 이용하셨으며, 세미나 먼저 하신 후에 교수님들의 식사가 진행되었습니다.</t>
    <phoneticPr fontId="2" type="noConversion"/>
  </si>
  <si>
    <t xml:space="preserve"> 공간이나 음식에 대한 만족도가 높았습니다. 3층 룸에서는 사장님 포함 4인 D/T Set 비즈니스 식사가 있었습니다. </t>
    <phoneticPr fontId="2" type="noConversion"/>
  </si>
  <si>
    <t xml:space="preserve"> 독점와인 나뚜레, 베르멘티노, 네비올로, 몬테카스트로 4병 이용 후, 디저트와 함께 그라빠 및 커피 이용하셨습니다. </t>
    <phoneticPr fontId="2" type="noConversion"/>
  </si>
  <si>
    <t>김두현 사원</t>
    <phoneticPr fontId="2" type="noConversion"/>
  </si>
  <si>
    <t>황주식 주임, 김해진 사원(점심,저녁)</t>
    <phoneticPr fontId="2" type="noConversion"/>
  </si>
  <si>
    <t>정봄이 계장, 정봄이 계장(점심, 저녁)</t>
    <phoneticPr fontId="2" type="noConversion"/>
  </si>
  <si>
    <t>김해진 사원, 이민혜 주임(점심, 저녁)</t>
    <phoneticPr fontId="2" type="noConversion"/>
  </si>
  <si>
    <t>황주식 주임(저녁)</t>
    <phoneticPr fontId="2" type="noConversion"/>
  </si>
  <si>
    <t>이승규, 정동수 주임 쇼셜테이블 방문해서 메뉴 테이스팅 하였습니다.</t>
    <phoneticPr fontId="2" type="noConversion"/>
  </si>
  <si>
    <t>예오회</t>
    <phoneticPr fontId="2" type="noConversion"/>
  </si>
  <si>
    <t>배수희 님</t>
    <phoneticPr fontId="2" type="noConversion"/>
  </si>
  <si>
    <t>이지홍 님 지인</t>
    <phoneticPr fontId="2" type="noConversion"/>
  </si>
  <si>
    <t>장동국 님</t>
    <phoneticPr fontId="2" type="noConversion"/>
  </si>
  <si>
    <t>Tasting Menus - 2인</t>
    <phoneticPr fontId="2" type="noConversion"/>
  </si>
  <si>
    <t>2. 가리비 그라탕</t>
    <phoneticPr fontId="2" type="noConversion"/>
  </si>
  <si>
    <t>4. 펜넬 아마트리치아나</t>
    <phoneticPr fontId="2" type="noConversion"/>
  </si>
  <si>
    <t>5. 등심 or 연어</t>
    <phoneticPr fontId="2" type="noConversion"/>
  </si>
  <si>
    <t>6. 홈메이드 디져트</t>
    <phoneticPr fontId="2" type="noConversion"/>
  </si>
  <si>
    <t>1. 카프레제</t>
    <phoneticPr fontId="2" type="noConversion"/>
  </si>
  <si>
    <t>3. 샐러드</t>
    <phoneticPr fontId="2" type="noConversion"/>
  </si>
  <si>
    <t xml:space="preserve">                                                       D/T</t>
    <phoneticPr fontId="2" type="noConversion"/>
  </si>
  <si>
    <t xml:space="preserve">  </t>
    <phoneticPr fontId="2" type="noConversion"/>
  </si>
  <si>
    <t>1(32)</t>
    <phoneticPr fontId="2" type="noConversion"/>
  </si>
  <si>
    <t>1(18)</t>
    <phoneticPr fontId="2" type="noConversion"/>
  </si>
  <si>
    <t>L/A Set</t>
    <phoneticPr fontId="2" type="noConversion"/>
  </si>
  <si>
    <t>꽃게 로제 파스타</t>
    <phoneticPr fontId="2" type="noConversion"/>
  </si>
  <si>
    <t>관자구이</t>
    <phoneticPr fontId="2" type="noConversion"/>
  </si>
  <si>
    <t>치킨 구이</t>
    <phoneticPr fontId="2" type="noConversion"/>
  </si>
  <si>
    <t>L/T</t>
    <phoneticPr fontId="2" type="noConversion"/>
  </si>
  <si>
    <t>정봄이 계장, 김해진 사원(점심,저녁)</t>
    <phoneticPr fontId="2" type="noConversion"/>
  </si>
  <si>
    <t>이민혜 주임, 김두현 사원(점심,저녁)</t>
    <phoneticPr fontId="2" type="noConversion"/>
  </si>
  <si>
    <t>황주식 주임, 이민혜 주임(점심,저녁)</t>
    <phoneticPr fontId="2" type="noConversion"/>
  </si>
  <si>
    <t>김두현 사원, 황주식 주임(점심,저녁)</t>
    <phoneticPr fontId="2" type="noConversion"/>
  </si>
  <si>
    <t xml:space="preserve"> 금일 런치 영업시, 예오회와 배수희 님 테이블은 모두 어머님 모임으로 6인 L/A Set, 5인 단품 식사 진행되었습니다.</t>
    <phoneticPr fontId="2" type="noConversion"/>
  </si>
  <si>
    <t xml:space="preserve"> 또한, 북클럽 이지홍 님 지인분 홀에서 2인 L/T Set 식사 진행되었으며, 만족도가 높았습니다.</t>
    <phoneticPr fontId="2" type="noConversion"/>
  </si>
  <si>
    <t xml:space="preserve"> 클로스 타임 활용하여, 4층 디켄터 진열장 내부 청소를 실시하였습니다. 디너 영업시, 워크인 손님은 많지 않았으나, 홀에서 북클럽 이지홍 님 지인분</t>
    <phoneticPr fontId="2" type="noConversion"/>
  </si>
  <si>
    <t xml:space="preserve"> 다른 손님과 함께 런치에 이어 디너에도 코스 이용하셨습니다. 워크인 손님으로 VIP 바톤갤러리 대표님 2인 방문 주셔서, 스페셜 메뉴 가리비 그라틴, 백고동 파스타와</t>
    <phoneticPr fontId="2" type="noConversion"/>
  </si>
  <si>
    <t xml:space="preserve"> 함께 비오니에 와인 이용하셨으며, 특히 가리비 그라틴 요리에 대한 만족도가 높았습니다. 1층에서는 와인타임 5인 방문 주셔서 치즈플래터와 독점와인 2병 이용하셨습니다.</t>
    <phoneticPr fontId="2" type="noConversion"/>
  </si>
  <si>
    <t>김태욱 님</t>
    <phoneticPr fontId="2" type="noConversion"/>
  </si>
  <si>
    <t>주현철 과장, 김나윤 대리 가 직접 전스텝(2팀) 대상 메뉴 테이스팅 실시 하였습니다.</t>
    <phoneticPr fontId="2" type="noConversion"/>
  </si>
  <si>
    <t>1차 : 정봄이 계장, 정동수 주임, 김해진 사원, 김태헌 사원</t>
    <phoneticPr fontId="2" type="noConversion"/>
  </si>
  <si>
    <t>2차 : 이민혜 주임, 이승규 주임, 김영훈 사원, 신성민 사원</t>
    <phoneticPr fontId="2" type="noConversion"/>
  </si>
  <si>
    <t>서원경 상무</t>
    <phoneticPr fontId="2" type="noConversion"/>
  </si>
  <si>
    <t>1.판체타 2.훈제연어 3.가리비 4. 마켓샐러드 5.깔라마리 6.비프까파쵸 7. 토마토 프리마베 8.피자 9.봉골레</t>
    <phoneticPr fontId="2" type="noConversion"/>
  </si>
  <si>
    <t>그랜드 메뉴의 일관성을 갖기위한 취지와 직원들에게 메뉴별 포인트 설명 교육 진행</t>
    <phoneticPr fontId="2" type="noConversion"/>
  </si>
  <si>
    <t>주별 계획하에 메뉴 자체 교육 및 시연 실시 계획</t>
    <phoneticPr fontId="2" type="noConversion"/>
  </si>
  <si>
    <t>- 현대고메위크 리워드 금액 결제를 오늘 하였습니다. 총금액 13,026,800원입니다.</t>
    <phoneticPr fontId="2" type="noConversion"/>
  </si>
  <si>
    <t>- 디너타임 워킹손님이 끊김없이 방문하였으며, 주로  샐러드, 피자, 파스타 패턴으로 식사를 하셨습니다.</t>
    <phoneticPr fontId="2" type="noConversion"/>
  </si>
  <si>
    <t>0(7)</t>
    <phoneticPr fontId="2" type="noConversion"/>
  </si>
  <si>
    <t>1(33)</t>
    <phoneticPr fontId="2" type="noConversion"/>
  </si>
  <si>
    <t>0(18)</t>
    <phoneticPr fontId="2" type="noConversion"/>
  </si>
  <si>
    <t>- 런치 당일예약으로 서원경상무 손님은 비즈니스로 L/A세트를 드셨으며, 서비스로 치즈케이크를 준비해 드렸습니다.</t>
    <phoneticPr fontId="2" type="noConversion"/>
  </si>
  <si>
    <t>김우신 님</t>
    <phoneticPr fontId="2" type="noConversion"/>
  </si>
  <si>
    <t>이지민 님</t>
    <phoneticPr fontId="2" type="noConversion"/>
  </si>
  <si>
    <t>오정환 님</t>
    <phoneticPr fontId="2" type="noConversion"/>
  </si>
  <si>
    <t>김미원 님</t>
    <phoneticPr fontId="2" type="noConversion"/>
  </si>
  <si>
    <t>이남규 님</t>
    <phoneticPr fontId="2" type="noConversion"/>
  </si>
  <si>
    <t xml:space="preserve"> Mr 브로드헤드</t>
    <phoneticPr fontId="2" type="noConversion"/>
  </si>
  <si>
    <t>김태헌 사원 HOT파트 업무 교육 실시 하였습니다.</t>
    <phoneticPr fontId="2" type="noConversion"/>
  </si>
  <si>
    <t>D/T</t>
    <phoneticPr fontId="2" type="noConversion"/>
  </si>
  <si>
    <t>Tasting Menus</t>
    <phoneticPr fontId="2" type="noConversion"/>
  </si>
  <si>
    <t>1. 카프레제</t>
    <phoneticPr fontId="2" type="noConversion"/>
  </si>
  <si>
    <t>2. 가리비 그라탕</t>
    <phoneticPr fontId="2" type="noConversion"/>
  </si>
  <si>
    <t>3. 마켓 샐러드</t>
    <phoneticPr fontId="2" type="noConversion"/>
  </si>
  <si>
    <t>4. 펜넬 아마트리치아</t>
    <phoneticPr fontId="2" type="noConversion"/>
  </si>
  <si>
    <t>5. 등심 or 연어</t>
    <phoneticPr fontId="2" type="noConversion"/>
  </si>
  <si>
    <t>6. 홈메이드 디져트</t>
    <phoneticPr fontId="2" type="noConversion"/>
  </si>
  <si>
    <t>주별 계획하에 메뉴 자체 교육 및 시연 실시 계획 있습니다.</t>
    <phoneticPr fontId="2" type="noConversion"/>
  </si>
  <si>
    <t>신성민 신입사원 COLD파트 디져트 메뉴 업무 교육 실시 하였습니다.</t>
    <phoneticPr fontId="2" type="noConversion"/>
  </si>
  <si>
    <t>기존  Grilled Scallop 메뉴 &gt;&gt; Special Menu 가리비 그라탕 으로 대체 했습니다.</t>
    <phoneticPr fontId="2" type="noConversion"/>
  </si>
  <si>
    <t>1(8)</t>
    <phoneticPr fontId="2" type="noConversion"/>
  </si>
  <si>
    <t>3(10)</t>
    <phoneticPr fontId="2" type="noConversion"/>
  </si>
  <si>
    <t>0(33)</t>
    <phoneticPr fontId="2" type="noConversion"/>
  </si>
  <si>
    <t>3(21)</t>
    <phoneticPr fontId="2" type="noConversion"/>
  </si>
  <si>
    <t>김해진 사원</t>
    <phoneticPr fontId="2" type="noConversion"/>
  </si>
  <si>
    <t>정봄이 계장, 김두현 사원(점심,저녁)</t>
    <phoneticPr fontId="2" type="noConversion"/>
  </si>
  <si>
    <t>이민혜 주임, 정봄이 계장(점심, 저녁)</t>
    <phoneticPr fontId="2" type="noConversion"/>
  </si>
  <si>
    <t>김두현 사원, 이민혜 주임(점심, 저녁)</t>
    <phoneticPr fontId="2" type="noConversion"/>
  </si>
  <si>
    <t>황주식 주임(저녁)</t>
    <phoneticPr fontId="2" type="noConversion"/>
  </si>
  <si>
    <t xml:space="preserve"> - 금일 런치 영업시, VVIP 설원희 님 2인 비즈니스 식사 3층 홀에서 2인 L/A Set 식사 하셨고, 서비스로 티라미슈 제공하였습니다.</t>
    <phoneticPr fontId="2" type="noConversion"/>
  </si>
  <si>
    <t xml:space="preserve"> 디너 영업시, 4층에서는 오정환 님( 진은주님 지인 ) 10인 부부동반 모임 4인 쉐어 메뉴와 함께 이태리 토스카나 와인 3병 이용하셨습니다. </t>
    <phoneticPr fontId="2" type="noConversion"/>
  </si>
  <si>
    <t xml:space="preserve"> 식사와 공간에 대한 만족도가 높아, 재방문이 기대됩니다. 3층 Sienna 에서는 8분 이남규 님 친목 모임 자리였으며, 단품 메뉴와 함께 가져오신 와인 5병 이용하셨습니다.</t>
    <phoneticPr fontId="2" type="noConversion"/>
  </si>
  <si>
    <t xml:space="preserve"> 3층 세미룸 Campo 에서는 설원희 님 부인 분, 조성윤 님 부인 분 포함 5인 단품 식사하셨으며, 마켓 샐러드 서비스로 제공하였습니다.</t>
    <phoneticPr fontId="2" type="noConversion"/>
  </si>
  <si>
    <t xml:space="preserve"> 금일은 와인, 음료 등의 판매율이 전반적으로 높았습니다. ( 금일부터 수박쥬스 판매 실시하였고, 당일 판매량 4잔 입니다. )</t>
    <phoneticPr fontId="2" type="noConversion"/>
  </si>
  <si>
    <t>설원희 님</t>
    <phoneticPr fontId="2" type="noConversion"/>
  </si>
  <si>
    <t>피클 총각무 플레이트 변경 하였습니다.</t>
    <phoneticPr fontId="2" type="noConversion"/>
  </si>
  <si>
    <t>식전빵에 자두잼 추가로 서빙 하였습니다.</t>
    <phoneticPr fontId="2" type="noConversion"/>
  </si>
  <si>
    <t>신성민 사원</t>
    <phoneticPr fontId="2" type="noConversion"/>
  </si>
  <si>
    <t>김태헌 사원</t>
    <phoneticPr fontId="2" type="noConversion"/>
  </si>
  <si>
    <t>김영훈 사원</t>
    <phoneticPr fontId="2" type="noConversion"/>
  </si>
  <si>
    <t>* Pasta / * Main</t>
    <phoneticPr fontId="2" type="noConversion"/>
  </si>
  <si>
    <t>홍승찬 사원, 김나윤 대리(점심반차)</t>
    <phoneticPr fontId="2" type="noConversion"/>
  </si>
  <si>
    <t>정동수 주임, 이승규 주임(저녁반차)</t>
    <phoneticPr fontId="2" type="noConversion"/>
  </si>
  <si>
    <t>오늘 사용 없습니다.</t>
    <phoneticPr fontId="2" type="noConversion"/>
  </si>
  <si>
    <t>두 팀 모두 프랑스 께를랑 피노누아 와인이용하셨는데, 부드러운 피노누아와인이 비오는 날씨랑도 잘 맞고 너무 좋다고 하셨습니다.</t>
    <phoneticPr fontId="2" type="noConversion"/>
  </si>
  <si>
    <t>런치에 와인 이용 워킹 손님이 2팀이 있어 약 30만원의 매출이 나왔으며, 한팀은 식사와 함께 와인 이용하셨고, 한팀은 치즈에 와인이용하셨습니다.</t>
    <phoneticPr fontId="2" type="noConversion"/>
  </si>
  <si>
    <t>그릴드 판체타</t>
    <phoneticPr fontId="2" type="noConversion"/>
  </si>
  <si>
    <t>버섯샐러드</t>
    <phoneticPr fontId="2" type="noConversion"/>
  </si>
  <si>
    <t>봉골레파스타</t>
    <phoneticPr fontId="2" type="noConversion"/>
  </si>
  <si>
    <t>등심스테이크</t>
    <phoneticPr fontId="2" type="noConversion"/>
  </si>
  <si>
    <t>&lt;홀파트 청소사진 공유&gt;</t>
    <phoneticPr fontId="2" type="noConversion"/>
  </si>
  <si>
    <t>전층 대청소 하였습니다. (전등 및 창틀, 선반, 하수구 등..)</t>
    <phoneticPr fontId="2" type="noConversion"/>
  </si>
  <si>
    <t>김해진 사원/ 황주식 주임(저녁반차)</t>
    <phoneticPr fontId="2" type="noConversion"/>
  </si>
  <si>
    <t xml:space="preserve">정봄이 계장 주도하에 김두현 사원 머신 기초(샷추출)교육 및 라떼아트,카푸치노 스티밍  집중 교육 하였습니다. </t>
    <phoneticPr fontId="2" type="noConversion"/>
  </si>
  <si>
    <t xml:space="preserve">기초 샷추출과 우유의 용도에 따른 스티밍은 정확하고 신속하지만, 라떼아트를 할 때에 기복이 있어 연습 지시하였습니다. </t>
    <phoneticPr fontId="2" type="noConversion"/>
  </si>
  <si>
    <t>디너 시작전 커피 이용 손님 두팀 있었고, 저녁에는 단골이신 김승아님 당일 예약으로 3분 오셔서 식사 하셨으며, 오랜만에 오신 단골손님으로 깔라마리와 버섯 샐러드가</t>
    <phoneticPr fontId="2" type="noConversion"/>
  </si>
  <si>
    <t>너무 맛있고, 와인과 너무 잘어울린다고 하고 가셨습니다. 조만간 모임 있을때 방문 하신다고 얘기하셔서, 정계장 명함 따로 챙겨드렸습니다.</t>
    <phoneticPr fontId="2" type="noConversion"/>
  </si>
  <si>
    <t>후드 청소 실시 하였습니다.</t>
    <phoneticPr fontId="2" type="noConversion"/>
  </si>
  <si>
    <t>평소 조개 육수 맛이 일정하지 않아서 Live 조개들로 봉골레 조리하여 메뉴 테이스팅 실시 하였습니다.</t>
    <phoneticPr fontId="2" type="noConversion"/>
  </si>
  <si>
    <t>정동수 주임 지도 하에 김태헌 신입사원 HOT파트 메뉴(깔라마리) 및 준비 작업 교육 실시 하였습니다.</t>
    <phoneticPr fontId="2" type="noConversion"/>
  </si>
  <si>
    <t>1(1)</t>
    <phoneticPr fontId="2" type="noConversion"/>
  </si>
  <si>
    <t>0(0)</t>
    <phoneticPr fontId="2" type="noConversion"/>
  </si>
  <si>
    <t>마르게리따 피자</t>
    <phoneticPr fontId="2" type="noConversion"/>
  </si>
  <si>
    <t>관자구이</t>
    <phoneticPr fontId="2" type="noConversion"/>
  </si>
  <si>
    <t>등심 스테이크</t>
    <phoneticPr fontId="2" type="noConversion"/>
  </si>
  <si>
    <t>김나윤 대리</t>
    <phoneticPr fontId="2" type="noConversion"/>
  </si>
  <si>
    <t>홍승찬 사원, 신성민 사원</t>
    <phoneticPr fontId="2" type="noConversion"/>
  </si>
  <si>
    <t>김영훈 사원</t>
    <phoneticPr fontId="2" type="noConversion"/>
  </si>
  <si>
    <t>김태헌 사원(조퇴)</t>
    <phoneticPr fontId="2" type="noConversion"/>
  </si>
  <si>
    <t>김태헌 사원 집안문제로 오후4시경 조퇴 하였습니다.</t>
    <phoneticPr fontId="2" type="noConversion"/>
  </si>
  <si>
    <t>신성민 신입사원 샐러드 메뉴 교육 및 시연 실시 하였습니다.</t>
    <phoneticPr fontId="2" type="noConversion"/>
  </si>
  <si>
    <t>이이령 님</t>
    <phoneticPr fontId="2" type="noConversion"/>
  </si>
  <si>
    <t>오영재 님</t>
    <phoneticPr fontId="2" type="noConversion"/>
  </si>
  <si>
    <t>김준구 님</t>
    <phoneticPr fontId="2" type="noConversion"/>
  </si>
  <si>
    <t>신입사원들 업무 숙달을 위해 하루 1가지 이상 메뉴 교육 및 시연 실시 하겠습니다.</t>
    <phoneticPr fontId="2" type="noConversion"/>
  </si>
  <si>
    <t>고모님</t>
    <phoneticPr fontId="2" type="noConversion"/>
  </si>
  <si>
    <t>이민혜 주임, 김해진 사원</t>
    <phoneticPr fontId="2" type="noConversion"/>
  </si>
  <si>
    <t>김두현 사원, 김두현 사원(점심, 저녁)</t>
    <phoneticPr fontId="2" type="noConversion"/>
  </si>
  <si>
    <t>정봄이 계장(저녁)</t>
    <phoneticPr fontId="2" type="noConversion"/>
  </si>
  <si>
    <t>황주식 주임, 황주식 주임(점심, 저녁)</t>
    <phoneticPr fontId="2" type="noConversion"/>
  </si>
  <si>
    <t xml:space="preserve"> 항상 드시던 마르게리따 피자가 오늘 유독 맛있다고 더 만족하고 가셨습니다. 이외에는 예약 뿐만 아니라 워크인 손님 방문이 저조하여 청소를 실시하였습니다.</t>
    <phoneticPr fontId="2" type="noConversion"/>
  </si>
  <si>
    <t xml:space="preserve"> ( 1층 전등, 유리창, 출입문, 홀딩도어 / 2층 와인잔 및 사이드접시, 수납장 )</t>
    <phoneticPr fontId="2" type="noConversion"/>
  </si>
  <si>
    <t xml:space="preserve"> - 금일 런치 영업시 3층 세미룸 Campo 에서 워크인으로 방문 주신 고모님 4인 가족, 단품 식사 진행되었습니다. </t>
    <phoneticPr fontId="2" type="noConversion"/>
  </si>
  <si>
    <t>전체 적인 주방 청소와 분리수거장 정리 정돈 실시 하였습니다.</t>
    <phoneticPr fontId="2" type="noConversion"/>
  </si>
  <si>
    <t>초복 Daily Special 수박 화채(오렌지와 탄산레몬에이드) 디져트로 서빙 했습니다.</t>
    <phoneticPr fontId="2" type="noConversion"/>
  </si>
  <si>
    <t>4시에서 6시사이의 워킹손님 방문이 높아 1층만석이였으며, 저녁에는 와인 이용 손님이 있어 매출에 큰 도움되었습니다.</t>
    <phoneticPr fontId="2" type="noConversion"/>
  </si>
  <si>
    <t>오늘 와인베버리지는 매출에 총 37%이며,  저번달 대비 15일 기준 약 100만원에 와인 판매가 높아, 후반에 적극적인 와인 판매로 판매율을 더 높이면</t>
    <phoneticPr fontId="2" type="noConversion"/>
  </si>
  <si>
    <t>이번달 목표 매출에 달성에 큰 영향 줄수 있을 것같습니다. 그에 따라 홀직원 와인 판매 목표 설정 하였습니다. 15일부터~31일까지</t>
    <phoneticPr fontId="2" type="noConversion"/>
  </si>
  <si>
    <t>이민혜주임 : 코르테제 10병, 황주식주임 : m샤도네이 10병, 김두현사원 : 베르멘티노 8병, 김해진사원 : 비오니에 5병</t>
    <phoneticPr fontId="2" type="noConversion"/>
  </si>
  <si>
    <t>주차식비</t>
    <phoneticPr fontId="2" type="noConversion"/>
  </si>
  <si>
    <t>직원식대비</t>
    <phoneticPr fontId="2" type="noConversion"/>
  </si>
  <si>
    <t>봉골레파스타</t>
    <phoneticPr fontId="2" type="noConversion"/>
  </si>
  <si>
    <t>깔라마리</t>
    <phoneticPr fontId="2" type="noConversion"/>
  </si>
  <si>
    <t>비프까르파치오</t>
    <phoneticPr fontId="2" type="noConversion"/>
  </si>
  <si>
    <t>시저샐러드</t>
    <phoneticPr fontId="2" type="noConversion"/>
  </si>
  <si>
    <t>0(1)</t>
    <phoneticPr fontId="2" type="noConversion"/>
  </si>
  <si>
    <t>0(1)</t>
    <phoneticPr fontId="2" type="noConversion"/>
  </si>
  <si>
    <t>1(2)</t>
    <phoneticPr fontId="2" type="noConversion"/>
  </si>
  <si>
    <t>또한 오늘 초복맞이 서비스로제공된 수박화채는 손님들에게서 시원하고 달달하여 좋았다는 반응 있었습니다.</t>
    <phoneticPr fontId="2" type="noConversion"/>
  </si>
  <si>
    <t>정동수 주임, 홍승찬 사원, 김태헌 사원</t>
    <phoneticPr fontId="2" type="noConversion"/>
  </si>
  <si>
    <t>김나윤 대리, 이승규 주임</t>
    <phoneticPr fontId="2" type="noConversion"/>
  </si>
  <si>
    <t>김태헌 사원 집안문제로 휴무 처리 하였습니다.</t>
    <phoneticPr fontId="2" type="noConversion"/>
  </si>
  <si>
    <t>여름철 냉장고 온도 문제로 물이 많이 고여서 매일 저녁 청소 실시 하고 있습니다.</t>
    <phoneticPr fontId="2" type="noConversion"/>
  </si>
  <si>
    <t>신성민 신입사원 샐러드 메뉴 숙달 교육 실시 하였습니다.</t>
    <phoneticPr fontId="2" type="noConversion"/>
  </si>
  <si>
    <t>티라미슈테이크아웃용기</t>
    <phoneticPr fontId="2" type="noConversion"/>
  </si>
  <si>
    <t>꽃게배송비</t>
    <phoneticPr fontId="2" type="noConversion"/>
  </si>
  <si>
    <t>김두현사원, 김해진 사원</t>
    <phoneticPr fontId="2" type="noConversion"/>
  </si>
  <si>
    <t>정봄이 계장, 황주식주임(점심,저녁)</t>
    <phoneticPr fontId="2" type="noConversion"/>
  </si>
  <si>
    <t>이민혜주임</t>
    <phoneticPr fontId="2" type="noConversion"/>
  </si>
  <si>
    <t>김두현사원,이민혜주임, 황주식주임(점심,저녁)</t>
    <phoneticPr fontId="2" type="noConversion"/>
  </si>
  <si>
    <t xml:space="preserve"> 금일 영업시, 고객 방문이 저조하여 1층 바 냉장고 및 와인 진열장, 3층 디켄터 진열장, D.P 테이블 등 청소 실시하였습니다.</t>
    <phoneticPr fontId="2" type="noConversion"/>
  </si>
  <si>
    <t xml:space="preserve"> 내일은 VIP 불가리 코리아 김성수 사장님께서 런치와 디너 모두 예약을 주셨습니다. 런치에 2인 단품 예약이 있으며, 디너에는 D/T Set 15인 이용 예정이십니다.</t>
    <phoneticPr fontId="2" type="noConversion"/>
  </si>
  <si>
    <t>0(2)</t>
    <phoneticPr fontId="2" type="noConversion"/>
  </si>
  <si>
    <t>2(2)</t>
    <phoneticPr fontId="2" type="noConversion"/>
  </si>
  <si>
    <t>2(3)</t>
    <phoneticPr fontId="2" type="noConversion"/>
  </si>
  <si>
    <t>0(3)</t>
    <phoneticPr fontId="2" type="noConversion"/>
  </si>
  <si>
    <t>이승규 주임, 정동수 주임</t>
    <phoneticPr fontId="2" type="noConversion"/>
  </si>
  <si>
    <t>김태헌 사원</t>
    <phoneticPr fontId="2" type="noConversion"/>
  </si>
  <si>
    <t>신성민 신입사원 샐러드 메뉴 숙달 교육 실시 하였습니다.</t>
    <phoneticPr fontId="2" type="noConversion"/>
  </si>
  <si>
    <t>D/T</t>
    <phoneticPr fontId="2" type="noConversion"/>
  </si>
  <si>
    <t>Dinner Tasting Menus</t>
    <phoneticPr fontId="2" type="noConversion"/>
  </si>
  <si>
    <t>1. 가리비 그라틴</t>
    <phoneticPr fontId="2" type="noConversion"/>
  </si>
  <si>
    <t>3. 펜넬 아마트리치아</t>
    <phoneticPr fontId="2" type="noConversion"/>
  </si>
  <si>
    <t>피자 섹션은 밀가루가 많이 날려 선반 청소 매일 실시 하고 있습니다.</t>
    <phoneticPr fontId="2" type="noConversion"/>
  </si>
  <si>
    <t>김나윤 대리 (점심 반차)</t>
    <phoneticPr fontId="2" type="noConversion"/>
  </si>
  <si>
    <t>종량제봉투</t>
    <phoneticPr fontId="2" type="noConversion"/>
  </si>
  <si>
    <t>5. 홈메이드 디져트(치즈케익)</t>
    <phoneticPr fontId="2" type="noConversion"/>
  </si>
  <si>
    <t>2. 치킨구이와 오색토마토, 리코타치즈</t>
    <phoneticPr fontId="2" type="noConversion"/>
  </si>
  <si>
    <t>4. 등심 or 연어 와 알감자 브로콜리니</t>
    <phoneticPr fontId="2" type="noConversion"/>
  </si>
  <si>
    <t>김성수 사장님</t>
    <phoneticPr fontId="2" type="noConversion"/>
  </si>
  <si>
    <t>1(3)</t>
    <phoneticPr fontId="2" type="noConversion"/>
  </si>
  <si>
    <t>1(4)</t>
    <phoneticPr fontId="2" type="noConversion"/>
  </si>
  <si>
    <t>등심 스테이크</t>
    <phoneticPr fontId="2" type="noConversion"/>
  </si>
  <si>
    <t>정봄이 계장, 김해진 사원</t>
    <phoneticPr fontId="2" type="noConversion"/>
  </si>
  <si>
    <t>이민혜 주임, 이민혲 주임(런치, 디너)</t>
    <phoneticPr fontId="2" type="noConversion"/>
  </si>
  <si>
    <t>김두현 사원(런치)</t>
    <phoneticPr fontId="2" type="noConversion"/>
  </si>
  <si>
    <t>김두현 사원(디너)</t>
    <phoneticPr fontId="2" type="noConversion"/>
  </si>
  <si>
    <t xml:space="preserve"> 금일 런치 영업시, 김성수 사장님 2인 단품 식사가 3층에서 진행되었고 1층에서는 당일 6인 단품 예약 어머님 모임 있었습니다.</t>
    <phoneticPr fontId="2" type="noConversion"/>
  </si>
  <si>
    <t xml:space="preserve"> 그 외에는 워크인 손님 방문이 저조하였습니다. 클로스 타임 활용하여 1층 카운터 위쪽 칠판 작업을 실시하였습니다.</t>
    <phoneticPr fontId="2" type="noConversion"/>
  </si>
  <si>
    <t xml:space="preserve"> 디너에는 4층에서 김성수 사장님 포함 17인 D/T 식사가 진행되었으며, 가져오신 와인 5병 함께 이용하셨습니다. 만족도가 높아</t>
    <phoneticPr fontId="2" type="noConversion"/>
  </si>
  <si>
    <t xml:space="preserve"> 9월에 같은 모임으로 한번더 예약주신다 하셨습니다. </t>
    <phoneticPr fontId="2" type="noConversion"/>
  </si>
  <si>
    <t xml:space="preserve"> 금일 음료의 판매율은 그리 높지 않지만, 방문 주신 손님에 비해서 판매 시작한 지 얼마 안된 수박쥬스의 판매율이 5잔 있었습니다.</t>
    <phoneticPr fontId="2" type="noConversion"/>
  </si>
  <si>
    <t>이승규 주임, 김영훈 사원</t>
    <phoneticPr fontId="2" type="noConversion"/>
  </si>
  <si>
    <t>홍승찬 사원</t>
    <phoneticPr fontId="2" type="noConversion"/>
  </si>
  <si>
    <t>정동수 주임</t>
    <phoneticPr fontId="2" type="noConversion"/>
  </si>
  <si>
    <t xml:space="preserve">김나윤 대리 </t>
    <phoneticPr fontId="2" type="noConversion"/>
  </si>
  <si>
    <t>김동수 회장님</t>
    <phoneticPr fontId="2" type="noConversion"/>
  </si>
  <si>
    <t>조선희 님</t>
    <phoneticPr fontId="2" type="noConversion"/>
  </si>
  <si>
    <t>김태헌 사원 미장 교육및 식품 보관 교육 하였습니다.</t>
    <phoneticPr fontId="2" type="noConversion"/>
  </si>
  <si>
    <t>1. 컬리플라워 soup w/ 프리터</t>
    <phoneticPr fontId="2" type="noConversion"/>
  </si>
  <si>
    <t>1.컬리플라워 soup w/ 프리터</t>
    <phoneticPr fontId="2" type="noConversion"/>
  </si>
  <si>
    <t>신성민 신입사원 샐러드 파트 청소및 식품 보관  교육 실시 하였습니다.</t>
    <phoneticPr fontId="2" type="noConversion"/>
  </si>
  <si>
    <t>김동수 회장님 디너 테이스팅 준비에 신경쓰 습니다 (식사는 만족해하였습니다)</t>
    <phoneticPr fontId="2" type="noConversion"/>
  </si>
  <si>
    <t>3. 펜넬 아마트리치아</t>
    <phoneticPr fontId="2" type="noConversion"/>
  </si>
  <si>
    <t xml:space="preserve">1.오색 토마토 카프리제                                                      4.마켓 샐러드 (수박.블루베리 드레싱,블루베리,복숭아) </t>
    <phoneticPr fontId="2" type="noConversion"/>
  </si>
  <si>
    <t>2. 가리비 그라틴</t>
    <phoneticPr fontId="2" type="noConversion"/>
  </si>
  <si>
    <t>2.미트볼 프리토 (새우.쥬키니.꽈리고추.한치)                      5. 펜넬 아마트리치아</t>
    <phoneticPr fontId="2" type="noConversion"/>
  </si>
  <si>
    <t xml:space="preserve">3.가리비 그라틴                                                                 6.등심&amp;연어 </t>
    <phoneticPr fontId="2" type="noConversion"/>
  </si>
  <si>
    <t>- 런치타임 워킹손님의 방문과 선결제의 이용으로 약 78만원을 하였습니다. 특히 오늘의 경우 1시가 넘어 식사 및 와인을 이용하시는 30대 여성손님의 방문이 있었습니다.</t>
    <phoneticPr fontId="2" type="noConversion"/>
  </si>
  <si>
    <t>- 디너타임에는 다케다 제약회사인 조선희님이 3층 룸에서 세미나 후 식사 및 와인을 이용하셨습니다. 맥주와 함께 바르베라 와인을 이용하셨으며, 식사에 대한 만족도</t>
    <phoneticPr fontId="2" type="noConversion"/>
  </si>
  <si>
    <t xml:space="preserve">또한 높았습니다. </t>
    <phoneticPr fontId="2" type="noConversion"/>
  </si>
  <si>
    <t>황주식주임, 김두현사원</t>
    <phoneticPr fontId="2" type="noConversion"/>
  </si>
  <si>
    <t>정봄이계장, 김해진사원</t>
    <phoneticPr fontId="2" type="noConversion"/>
  </si>
  <si>
    <t>최향경과장, 정봄이 계장</t>
    <phoneticPr fontId="2" type="noConversion"/>
  </si>
  <si>
    <t>김해진사원, 이민혜주임</t>
    <phoneticPr fontId="2" type="noConversion"/>
  </si>
  <si>
    <t xml:space="preserve">- 김동수회장님께서는 3층 안쪽에서 테이스팅 메뉴를 이용하셨으며, 호주와인인 리저브쉬라즈와 함께 이용하셨습니다. </t>
    <phoneticPr fontId="2" type="noConversion"/>
  </si>
  <si>
    <t>- 7월 후반부터 바뀌는 정글스테이크 및 런치세트에 대한 정보를 손님 성향에 맞게 문자홍보를 실시할 예정입니다. 런치 세트의 경우 어머님모임 및 신사동 주위 회사원들</t>
    <phoneticPr fontId="2" type="noConversion"/>
  </si>
  <si>
    <t>을 위주로, 정글스테이크의 경우 가족모임을 주로 하시는 손님께 홍보예정입니다.</t>
    <phoneticPr fontId="2" type="noConversion"/>
  </si>
  <si>
    <t xml:space="preserve">와인손님의 경우 상반기 자주 오시는 손님이셨으며, 오랜만에 오셔서 스파클링을 이용하셨습니다. </t>
    <phoneticPr fontId="2" type="noConversion"/>
  </si>
  <si>
    <t>본사서류배송</t>
    <phoneticPr fontId="2" type="noConversion"/>
  </si>
  <si>
    <t>4. 그릴 판체타 수박</t>
    <phoneticPr fontId="2" type="noConversion"/>
  </si>
  <si>
    <t>7. 홈메이드 디져트(복숭아 무스)</t>
    <phoneticPr fontId="2" type="noConversion"/>
  </si>
  <si>
    <t>3. 치즈 토텔리니</t>
    <phoneticPr fontId="2" type="noConversion"/>
  </si>
  <si>
    <t>6. 마리네이드 등심과 퀴노아</t>
    <phoneticPr fontId="2" type="noConversion"/>
  </si>
  <si>
    <t>2. 가리비 그라틴</t>
    <phoneticPr fontId="2" type="noConversion"/>
  </si>
  <si>
    <t>5. 연어구이와 샤프란 소스</t>
    <phoneticPr fontId="2" type="noConversion"/>
  </si>
  <si>
    <t>1. 랍스터 볼</t>
    <phoneticPr fontId="2" type="noConversion"/>
  </si>
  <si>
    <t>테이스팅 메뉴에 단품 메뉴들 포함 시켜 가고 있습니다.</t>
    <phoneticPr fontId="2" type="noConversion"/>
  </si>
  <si>
    <t>10인 Dinner Tasting Menus</t>
    <phoneticPr fontId="2" type="noConversion"/>
  </si>
  <si>
    <t>디너 서비스에 티켓 머신고장으로 어수선 했지만 크게 딜레이 없이 음식 잘 나갔습니다.</t>
    <phoneticPr fontId="2" type="noConversion"/>
  </si>
  <si>
    <t>김태헌 사원 Hot파트 미장 및 식자제 관리 교육 실시 하였습니다.</t>
    <phoneticPr fontId="2" type="noConversion"/>
  </si>
  <si>
    <t>김태헌 사원</t>
    <phoneticPr fontId="2" type="noConversion"/>
  </si>
  <si>
    <t>이승규 대리, 정동수 대리</t>
    <phoneticPr fontId="2" type="noConversion"/>
  </si>
  <si>
    <t>김나윤 대리, 홍승찬 사원</t>
    <phoneticPr fontId="2" type="noConversion"/>
  </si>
  <si>
    <t>신성민 사원</t>
    <phoneticPr fontId="2" type="noConversion"/>
  </si>
  <si>
    <t>4. 펜넬 아마트리치아나</t>
    <phoneticPr fontId="2" type="noConversion"/>
  </si>
  <si>
    <t>정재정 님</t>
    <phoneticPr fontId="2" type="noConversion"/>
  </si>
  <si>
    <t>최지원 님</t>
    <phoneticPr fontId="2" type="noConversion"/>
  </si>
  <si>
    <t>6. 홈메이드 디져트(복숭아 무스)</t>
    <phoneticPr fontId="2" type="noConversion"/>
  </si>
  <si>
    <t>임수영 님</t>
    <phoneticPr fontId="2" type="noConversion"/>
  </si>
  <si>
    <t>1. 오색토마토 카프레제</t>
    <phoneticPr fontId="2" type="noConversion"/>
  </si>
  <si>
    <t>임문규 차장 님</t>
    <phoneticPr fontId="2" type="noConversion"/>
  </si>
  <si>
    <t>IMED</t>
    <phoneticPr fontId="2" type="noConversion"/>
  </si>
  <si>
    <t>장효임, 김혜랑 님</t>
    <phoneticPr fontId="2" type="noConversion"/>
  </si>
  <si>
    <t>VIG</t>
    <phoneticPr fontId="2" type="noConversion"/>
  </si>
  <si>
    <t>0(2)</t>
    <phoneticPr fontId="2" type="noConversion"/>
  </si>
  <si>
    <t>알리오올리오</t>
    <phoneticPr fontId="2" type="noConversion"/>
  </si>
  <si>
    <t>그릴드 판체타</t>
    <phoneticPr fontId="2" type="noConversion"/>
  </si>
  <si>
    <t>-  VIG손님의 경우 런치에 자주오시는 주위 회사분이시며, 오늘은 쉐어 에피타이져와 파스타를 이용하셨으며, 탄산수 및 음료의 이용으로 매출에 도움이 되었습니다.</t>
    <phoneticPr fontId="2" type="noConversion"/>
  </si>
  <si>
    <t xml:space="preserve">  디너 영업시에는 단품 및 코스 손님으로 전층이 만석으로 영업되었습니다. 4층에서는 장효임 님 10인 1인당 15만원 D/T Set 식사 진행되었습니다.</t>
    <phoneticPr fontId="2" type="noConversion"/>
  </si>
  <si>
    <t xml:space="preserve">  서비스로 메뉴북 제작 및, 테이블 꽃장식 세팅 해드렸습니다.</t>
    <phoneticPr fontId="2" type="noConversion"/>
  </si>
  <si>
    <t xml:space="preserve">  중외제약 행사때 오시던 교수님 2분 포함하여 다른 제약회사 관계자와 함께 친목 모임 자리였습니다. 3층에서는 IMED 7인 D/T Set 제약회사 모임이었고</t>
    <phoneticPr fontId="2" type="noConversion"/>
  </si>
  <si>
    <t xml:space="preserve">  독점와인 비앙코와 호주 델라페이 네비올로, 까베르네 소비뇽 이용하셨습니다. 이외에, 2층 룸에서는 주말마다 자주 오시는 단골 김현수 님의 사내 친목모임 자리 겸</t>
    <phoneticPr fontId="2" type="noConversion"/>
  </si>
  <si>
    <t xml:space="preserve">  식사가 진행되었으며, 3층 세미룸에서는 본사 경리부 임문규 차장님 외에 7인 단품식사 진행되었습니다. 저조한 런치 영업에 비해 D/T Set와 와인의 판매율이 높아</t>
    <phoneticPr fontId="2" type="noConversion"/>
  </si>
  <si>
    <t xml:space="preserve">  금일 매출에 많은 도움이 되었습니다. </t>
    <phoneticPr fontId="2" type="noConversion"/>
  </si>
  <si>
    <t xml:space="preserve"> 클로스 타임 활용하여, 1층 엘리베이터 앞 D.P 변경하였습니다. 독점 와인 판매 강화를 위해 1층 카운터 위쪽 칠판 변경하였습니다.</t>
    <phoneticPr fontId="2" type="noConversion"/>
  </si>
  <si>
    <t>홍승찬 사원, 신성민 사원</t>
    <phoneticPr fontId="2" type="noConversion"/>
  </si>
  <si>
    <t>`</t>
    <phoneticPr fontId="2" type="noConversion"/>
  </si>
  <si>
    <t>김태헌 사원 Hot파트 메뉴(깔라마리) 숙달 교육 실시 하였습니다.</t>
    <phoneticPr fontId="2" type="noConversion"/>
  </si>
  <si>
    <t>* 4F</t>
    <phoneticPr fontId="2" type="noConversion"/>
  </si>
  <si>
    <t>* 1F</t>
    <phoneticPr fontId="2" type="noConversion"/>
  </si>
  <si>
    <t>Kitchen</t>
    <phoneticPr fontId="2" type="noConversion"/>
  </si>
  <si>
    <t>순지민 님</t>
    <phoneticPr fontId="2" type="noConversion"/>
  </si>
  <si>
    <t>김윤섭 님</t>
    <phoneticPr fontId="2" type="noConversion"/>
  </si>
  <si>
    <t>Cold 파트 메인 냉장고 청소 및 정리 정돈 실시 하였습니다.</t>
    <phoneticPr fontId="2" type="noConversion"/>
  </si>
  <si>
    <t>디져트 메뉴 추가로 메뉴화 작업 중입니다.</t>
    <phoneticPr fontId="2" type="noConversion"/>
  </si>
  <si>
    <t>0(3)</t>
    <phoneticPr fontId="2" type="noConversion"/>
  </si>
  <si>
    <t>2(7)</t>
    <phoneticPr fontId="2" type="noConversion"/>
  </si>
  <si>
    <t>1(3)</t>
    <phoneticPr fontId="2" type="noConversion"/>
  </si>
  <si>
    <t>꽃게 로제 파스타</t>
    <phoneticPr fontId="2" type="noConversion"/>
  </si>
  <si>
    <t>판체타 알리오 올리오</t>
    <phoneticPr fontId="2" type="noConversion"/>
  </si>
  <si>
    <t>그릴드 판체타</t>
    <phoneticPr fontId="2" type="noConversion"/>
  </si>
  <si>
    <t>버섯 샐러드</t>
    <phoneticPr fontId="2" type="noConversion"/>
  </si>
  <si>
    <t>이민혜 주임</t>
    <phoneticPr fontId="2" type="noConversion"/>
  </si>
  <si>
    <t>김해진 사원, 김해진 사원(런치,디너)</t>
    <phoneticPr fontId="2" type="noConversion"/>
  </si>
  <si>
    <t>정봄이 계장&amp;황주식 주임, 정봄이계장</t>
    <phoneticPr fontId="2" type="noConversion"/>
  </si>
  <si>
    <t>김두현 사원, 황주식 주임(런치, 디너)</t>
    <phoneticPr fontId="2" type="noConversion"/>
  </si>
  <si>
    <t xml:space="preserve"> - 금일 런치 영업시, 예약 손님 순지민 님 3인 단품 식사 외에는 일본 손님 2인 워크인 손님 1팀 방문만 있었습니다.</t>
    <phoneticPr fontId="2" type="noConversion"/>
  </si>
  <si>
    <t xml:space="preserve"> 남는 시간을 활용하여 1층 엘리베이터 앞 칠판과 1층 카운터 위쪽 칠판 작업 마무리 하였습니다. </t>
    <phoneticPr fontId="2" type="noConversion"/>
  </si>
  <si>
    <t xml:space="preserve"> 디너 영업시에는 예약손님 제외, 워크인 손님 방문이 5팀 정도 있었고 주로 2인 구성의 친목 모임이었습니다.</t>
    <phoneticPr fontId="2" type="noConversion"/>
  </si>
  <si>
    <t xml:space="preserve"> 대개 테이블이 글라스 와인이나 독점 와인 혹은 음료 등을 곁들여 에피타이저와 파스타류를 주로 이용하셨습니다.</t>
    <phoneticPr fontId="2" type="noConversion"/>
  </si>
  <si>
    <t xml:space="preserve"> 그 외에, 내일 런치에는 14인 단품 예약 주신 안국희 님, 그리고 정신분석 연구소 L/T Set 8인 식사 예정이십니다.</t>
    <phoneticPr fontId="2" type="noConversion"/>
  </si>
  <si>
    <t>김태헌 사원(저녁반차)</t>
    <phoneticPr fontId="2" type="noConversion"/>
  </si>
  <si>
    <t>김태헌 사원 개인사정으로 저녁 반차 근무 하였습니다.</t>
    <phoneticPr fontId="2" type="noConversion"/>
  </si>
  <si>
    <t>정신분석연구소</t>
    <phoneticPr fontId="2" type="noConversion"/>
  </si>
  <si>
    <t>남지선 님</t>
    <phoneticPr fontId="2" type="noConversion"/>
  </si>
  <si>
    <t>이상훈 님</t>
    <phoneticPr fontId="2" type="noConversion"/>
  </si>
  <si>
    <t>1. 당근 soup</t>
    <phoneticPr fontId="2" type="noConversion"/>
  </si>
  <si>
    <t>4. 성게 파스타 (호박, 파프리카)</t>
    <phoneticPr fontId="2" type="noConversion"/>
  </si>
  <si>
    <t>5. 해산물 스튜(낙지,홍합,농어)(5)</t>
    <phoneticPr fontId="2" type="noConversion"/>
  </si>
  <si>
    <t>5. 등심 w/ 알감자,컬리플라워,버섯(3)</t>
    <phoneticPr fontId="2" type="noConversion"/>
  </si>
  <si>
    <t>정.분 런치 테이스팅 특이 사항 없이 잘 서비스 했습니다.</t>
    <phoneticPr fontId="2" type="noConversion"/>
  </si>
  <si>
    <t>2. 새우, 브로콜리니 부르스케타</t>
    <phoneticPr fontId="2" type="noConversion"/>
  </si>
  <si>
    <t>6. 홈메이드 디져트(자두패나코타)</t>
    <phoneticPr fontId="2" type="noConversion"/>
  </si>
  <si>
    <t>디너 서비스 주방인원 4명으로 서비스 했습니다. 팀웍 만들어가 가는데 좋은 기회였습니다.</t>
    <phoneticPr fontId="2" type="noConversion"/>
  </si>
  <si>
    <t xml:space="preserve">- 런치타임 안국희님은 스승, 제자모임으로 20초반부터 30대 다양한 연령층의 손님의 이용이 있었습니다. 파스타와 피자를 주 식사를 하셨습니다. 정신분석연구소는 </t>
    <phoneticPr fontId="2" type="noConversion"/>
  </si>
  <si>
    <t>김두현사원, 황주식주임</t>
    <phoneticPr fontId="2" type="noConversion"/>
  </si>
  <si>
    <t>김해진사원</t>
    <phoneticPr fontId="2" type="noConversion"/>
  </si>
  <si>
    <t>이민헤주임</t>
    <phoneticPr fontId="2" type="noConversion"/>
  </si>
  <si>
    <t>정봄이계장, 김해진사원</t>
    <phoneticPr fontId="2" type="noConversion"/>
  </si>
  <si>
    <t>음식 조리에 약간 딜레이 있는듯 했으나 큰 문제 없이 잘 서비스 했습니다.</t>
    <phoneticPr fontId="2" type="noConversion"/>
  </si>
  <si>
    <t>김혜진 님</t>
    <phoneticPr fontId="2" type="noConversion"/>
  </si>
  <si>
    <t>안국희 님</t>
    <phoneticPr fontId="2" type="noConversion"/>
  </si>
  <si>
    <t>오늘 4층에서 8인 L/T을 이용하셨고, 이용하시는 와인재고의 소진으로 오늘 12병 더 구입을 하여 매출에 도움이 되었습니다.</t>
    <phoneticPr fontId="2" type="noConversion"/>
  </si>
  <si>
    <t xml:space="preserve"> 디너타임 또한 영업이 굉장히 활성화 되었습니다. 김혜진 님 15인은 3대 가족모임이었고, 파스타와 메인 요리를 주로 식사하셨습니다. 맥주 또한 함께 곁들여 </t>
    <phoneticPr fontId="2" type="noConversion"/>
  </si>
  <si>
    <t xml:space="preserve"> 식사하셨으며, 등심스테이크에 대한 반응이 굉장히 좋았습니다. 이외에 당일 방문 주신 2인 소개팅 위주의 테이블이 많아 3층 전좌석 만석으로 영업 진행되었습니다.</t>
    <phoneticPr fontId="2" type="noConversion"/>
  </si>
  <si>
    <t xml:space="preserve"> 2층 룸에서도 당일 예약으로 8인 단품과 와인 이용하셨으며, 1층에서도 와인타임 마감시간까지도 와인과 함께 치즈플래터를 이용하시는 테이블도 많았습니다.</t>
    <phoneticPr fontId="2" type="noConversion"/>
  </si>
  <si>
    <t xml:space="preserve"> </t>
    <phoneticPr fontId="2" type="noConversion"/>
  </si>
  <si>
    <t>2(5)</t>
    <phoneticPr fontId="2" type="noConversion"/>
  </si>
  <si>
    <t>4(11)</t>
    <phoneticPr fontId="2" type="noConversion"/>
  </si>
  <si>
    <t>5(8)</t>
    <phoneticPr fontId="2" type="noConversion"/>
  </si>
  <si>
    <t>날치알 크림 파스타</t>
    <phoneticPr fontId="2" type="noConversion"/>
  </si>
  <si>
    <t>L/T</t>
    <phoneticPr fontId="2" type="noConversion"/>
  </si>
  <si>
    <t>그릴드 판체타</t>
    <phoneticPr fontId="2" type="noConversion"/>
  </si>
  <si>
    <t>연어 스테이크</t>
    <phoneticPr fontId="2" type="noConversion"/>
  </si>
  <si>
    <t>주방식대</t>
    <phoneticPr fontId="2" type="noConversion"/>
  </si>
  <si>
    <t>홀식대</t>
    <phoneticPr fontId="2" type="noConversion"/>
  </si>
  <si>
    <t>주차식대</t>
    <phoneticPr fontId="2" type="noConversion"/>
  </si>
  <si>
    <t>장성욱 님</t>
    <phoneticPr fontId="2" type="noConversion"/>
  </si>
  <si>
    <t>박보연 님</t>
    <phoneticPr fontId="2" type="noConversion"/>
  </si>
  <si>
    <t>홍성진 님</t>
    <phoneticPr fontId="2" type="noConversion"/>
  </si>
  <si>
    <t>이승규주임,김영훈사원,김태헌사원</t>
    <phoneticPr fontId="2" type="noConversion"/>
  </si>
  <si>
    <t>이승규 주임, 정동수 주임</t>
    <phoneticPr fontId="2" type="noConversion"/>
  </si>
  <si>
    <t>김나윤 대리</t>
    <phoneticPr fontId="2" type="noConversion"/>
  </si>
  <si>
    <t>정동수 주임</t>
    <phoneticPr fontId="2" type="noConversion"/>
  </si>
  <si>
    <t>김나윤 대리(저녁반차), 신성민 사원</t>
    <phoneticPr fontId="2" type="noConversion"/>
  </si>
  <si>
    <t>홍승찬 사원</t>
    <phoneticPr fontId="2" type="noConversion"/>
  </si>
  <si>
    <t>신성민 사원</t>
    <phoneticPr fontId="2" type="noConversion"/>
  </si>
  <si>
    <t>홍승찬 사원</t>
    <phoneticPr fontId="2" type="noConversion"/>
  </si>
  <si>
    <t>신성민 사원 샐러드 메뉴(시져 샐러드) 교육 및 시연 실시 하였습니다.</t>
    <phoneticPr fontId="2" type="noConversion"/>
  </si>
  <si>
    <t>신성민 사원 샐러드 메뉴(마켓 샐러드) 교육 및 시연 실시 하였습니다.</t>
    <phoneticPr fontId="2" type="noConversion"/>
  </si>
  <si>
    <t>주방 &amp; 홀 직원이랑 소통하여 수박 피클  조리 실시 하였습니다.</t>
    <phoneticPr fontId="2" type="noConversion"/>
  </si>
  <si>
    <t>냉장고 정리 및 미장 확인 교육을 실시 하였습니다 .</t>
    <phoneticPr fontId="2" type="noConversion"/>
  </si>
  <si>
    <t xml:space="preserve">여름철 디저트 강화로 자두 마멀레이드 &amp; 타드트 준비 25일날 완성하여 테이스팅 예정 입니다 </t>
    <phoneticPr fontId="2" type="noConversion"/>
  </si>
  <si>
    <t>1(4)</t>
    <phoneticPr fontId="2" type="noConversion"/>
  </si>
  <si>
    <t>0(11)</t>
    <phoneticPr fontId="2" type="noConversion"/>
  </si>
  <si>
    <t>1(9)</t>
    <phoneticPr fontId="2" type="noConversion"/>
  </si>
  <si>
    <t>날치알 크림파스타</t>
    <phoneticPr fontId="2" type="noConversion"/>
  </si>
  <si>
    <t>깔라마리</t>
    <phoneticPr fontId="2" type="noConversion"/>
  </si>
  <si>
    <t>시저 샐러드</t>
    <phoneticPr fontId="2" type="noConversion"/>
  </si>
  <si>
    <t>치킨구이</t>
    <phoneticPr fontId="2" type="noConversion"/>
  </si>
  <si>
    <t>정봄이 계장, 김두현 사원(런치,디너)</t>
    <phoneticPr fontId="2" type="noConversion"/>
  </si>
  <si>
    <t>이민혜 주임, 황주식 주임(런치, 디너)</t>
    <phoneticPr fontId="2" type="noConversion"/>
  </si>
  <si>
    <t>황주식 주임, 이민혜 주임(런치, 디너)</t>
    <phoneticPr fontId="2" type="noConversion"/>
  </si>
  <si>
    <t>김해진 사원(런치)</t>
    <phoneticPr fontId="2" type="noConversion"/>
  </si>
  <si>
    <t xml:space="preserve"> - 금일은 런치 예약 3팀 포함, 방문 주신 워크인 손님까지 주로 음료나 와인보다는 파스타, 메인, 디저트 등의 식사를 이용하셨습니다.</t>
    <phoneticPr fontId="2" type="noConversion"/>
  </si>
  <si>
    <t xml:space="preserve"> (파스타 -32%, 메인 15% = 47% 판매율)</t>
    <phoneticPr fontId="2" type="noConversion"/>
  </si>
  <si>
    <t xml:space="preserve"> 등심 스테이크 이용하셨습니다. </t>
    <phoneticPr fontId="2" type="noConversion"/>
  </si>
  <si>
    <t xml:space="preserve"> 예약이 없던 디너 타임에는 식사와 함께 와인을 곁들여 드시는 워크인 손님 방문주셨고 독점와인 쥐라 샤도네이 이용, 9시 20분쯤 워크인 4인 방문 주셔서 파스타와</t>
    <phoneticPr fontId="2" type="noConversion"/>
  </si>
  <si>
    <t>박희옥 님</t>
    <phoneticPr fontId="2" type="noConversion"/>
  </si>
  <si>
    <t>심현주 님</t>
    <phoneticPr fontId="2" type="noConversion"/>
  </si>
  <si>
    <t>황예진 님</t>
    <phoneticPr fontId="2" type="noConversion"/>
  </si>
  <si>
    <t>김태헌 사원 파스타 교육 실시 하였습니다.</t>
    <phoneticPr fontId="2" type="noConversion"/>
  </si>
  <si>
    <t>Cold 파트 냉장고 청소 및 정리정돈 실시 하였습니다.</t>
    <phoneticPr fontId="2" type="noConversion"/>
  </si>
  <si>
    <t>stove 청소 실시 하였습니다.</t>
    <phoneticPr fontId="2" type="noConversion"/>
  </si>
  <si>
    <t>김나윤 대리, 김영훈 사원</t>
    <phoneticPr fontId="2" type="noConversion"/>
  </si>
  <si>
    <t>신성민 사원</t>
    <phoneticPr fontId="2" type="noConversion"/>
  </si>
  <si>
    <t>홍승찬 사원</t>
    <phoneticPr fontId="2" type="noConversion"/>
  </si>
  <si>
    <t>3(7)</t>
    <phoneticPr fontId="2" type="noConversion"/>
  </si>
  <si>
    <t>2(7)</t>
    <phoneticPr fontId="2" type="noConversion"/>
  </si>
  <si>
    <t>2(13)</t>
    <phoneticPr fontId="2" type="noConversion"/>
  </si>
  <si>
    <t>3(12)</t>
    <phoneticPr fontId="2" type="noConversion"/>
  </si>
  <si>
    <t>마켓 샐러드</t>
    <phoneticPr fontId="2" type="noConversion"/>
  </si>
  <si>
    <t>연어 스테이크</t>
    <phoneticPr fontId="2" type="noConversion"/>
  </si>
  <si>
    <t>정봄이 계장</t>
    <phoneticPr fontId="2" type="noConversion"/>
  </si>
  <si>
    <t>김해진 사원, 김해진 사원</t>
    <phoneticPr fontId="2" type="noConversion"/>
  </si>
  <si>
    <t>이민혜 &amp; 황주식 주임, 이민혜 주임</t>
    <phoneticPr fontId="2" type="noConversion"/>
  </si>
  <si>
    <t>김두현 사원, 황주식 주임</t>
    <phoneticPr fontId="2" type="noConversion"/>
  </si>
  <si>
    <t xml:space="preserve"> - 금일 런치 영업시 이틀전 방문 주셔서 2층 룸에서 식사하셨던 박희옥님 5인 예약후 재방문 하셨습니다.</t>
    <phoneticPr fontId="2" type="noConversion"/>
  </si>
  <si>
    <t xml:space="preserve"> 샐러드와 피자, 파스타, 리조또 등을 식사하신 후에 커피와 디저트까지 이용하셨고 만족도가 굉장히 높았습니다.</t>
    <phoneticPr fontId="2" type="noConversion"/>
  </si>
  <si>
    <t>송주석 님</t>
    <phoneticPr fontId="2" type="noConversion"/>
  </si>
  <si>
    <t>Walk-in</t>
    <phoneticPr fontId="2" type="noConversion"/>
  </si>
  <si>
    <t xml:space="preserve"> 그 외에 1층에서 워크인 중국 관광객 5인 방문주셔서 단품과 함께 메이드 음료 이용하셨습니다.</t>
    <phoneticPr fontId="2" type="noConversion"/>
  </si>
  <si>
    <t xml:space="preserve"> 디너 영업시, 3층 룸에서는 작년 말에 브라이덜 샤워로 매장 방문 주셨던 황예진 님 6인 재방문 주셔서 단품 식사와 음료 이용하셨고,</t>
    <phoneticPr fontId="2" type="noConversion"/>
  </si>
  <si>
    <t xml:space="preserve"> 워크인 손님으로 4인 방문 주셔서 3층 세미룸에서 칠레 까베르네 쇼비뇽 와인과 단품 식사 및 치즈플래터 이용하셨습니다.</t>
    <phoneticPr fontId="2" type="noConversion"/>
  </si>
  <si>
    <t xml:space="preserve"> 이외에 2인 예약 테이블은 모두 연인과의 식사 자리였습니다. VIP 송주석 님 아드님 또한 여자친구와 방문 주셔서 우오바, 연어 그라브락스와 함께 맥주</t>
    <phoneticPr fontId="2" type="noConversion"/>
  </si>
  <si>
    <t xml:space="preserve"> 이용하셨습니다. 서비스로 자두 판나코타 제공하였습니다. 만족도가 많이 높아, 돌아가실 때에도 홀서버 모두에게 인사를 하고 돌아가셨습니다.</t>
    <phoneticPr fontId="2" type="noConversion"/>
  </si>
  <si>
    <t>김태헌 사원, 신성민 사원</t>
    <phoneticPr fontId="2" type="noConversion"/>
  </si>
  <si>
    <t>김나윤 대리, 홍승찬 사원</t>
    <phoneticPr fontId="2" type="noConversion"/>
  </si>
  <si>
    <t>김영훈 사원</t>
    <phoneticPr fontId="2" type="noConversion"/>
  </si>
  <si>
    <t>주현철 과장, 이승규 주임</t>
    <phoneticPr fontId="2" type="noConversion"/>
  </si>
  <si>
    <t>정동수 주임</t>
    <phoneticPr fontId="2" type="noConversion"/>
  </si>
  <si>
    <t>디어필드 아카데미</t>
    <phoneticPr fontId="2" type="noConversion"/>
  </si>
  <si>
    <t>김윤주 님</t>
    <phoneticPr fontId="2" type="noConversion"/>
  </si>
  <si>
    <t>이민섭 님</t>
    <phoneticPr fontId="2" type="noConversion"/>
  </si>
  <si>
    <t>황수정 님</t>
    <phoneticPr fontId="2" type="noConversion"/>
  </si>
  <si>
    <t>L/T</t>
    <phoneticPr fontId="2" type="noConversion"/>
  </si>
  <si>
    <t>5. 등심과 퀴노아</t>
    <phoneticPr fontId="2" type="noConversion"/>
  </si>
  <si>
    <t>2. 치킨구이와 포르치니, 모렐 버섯, 세가지 치즈 토텔리니</t>
    <phoneticPr fontId="2" type="noConversion"/>
  </si>
  <si>
    <t>6. 디져트/ 과일&amp;자두판나코타</t>
    <phoneticPr fontId="2" type="noConversion"/>
  </si>
  <si>
    <t xml:space="preserve">4. 리코타 포모도로 파스타 </t>
    <phoneticPr fontId="2" type="noConversion"/>
  </si>
  <si>
    <t>3. 월도프 샐러드</t>
    <phoneticPr fontId="2" type="noConversion"/>
  </si>
  <si>
    <t>1. 관자,새우,펜넬 (시츄러스 샤프란소스)</t>
    <phoneticPr fontId="2" type="noConversion"/>
  </si>
  <si>
    <t>- 예약이 없던 오늘 런치에는 워킹으로 30대 후반 남성 및 20-30대 회사에서 오신 여성분 5분, 모자지간으로 2분 워킹손님이 계셨으며, 식사와 함께 커피 또는 자몽, 수박</t>
    <phoneticPr fontId="2" type="noConversion"/>
  </si>
  <si>
    <t>주스를 이용하시며 식사를 하셨습니다.</t>
    <phoneticPr fontId="2" type="noConversion"/>
  </si>
  <si>
    <t>디너 29명 단체 손님 큰 문제 없이 잘 서비스 했습니다.</t>
    <phoneticPr fontId="2" type="noConversion"/>
  </si>
  <si>
    <t>회사별 발주 목록 리스트 문서화 작업 중입니다.</t>
    <phoneticPr fontId="2" type="noConversion"/>
  </si>
  <si>
    <t>- 디너의 경우 29명 어머니와 자녀간의 식사가 4인 쉐어로 이루어져 있으며, 와인은 이태리 코르테제 3병과 함께 이용을 하셨습니다. 공간 및 식사에 대한 만족도 또한 높았</t>
    <phoneticPr fontId="2" type="noConversion"/>
  </si>
  <si>
    <t>으며, 디어필드 주최자분께서 몇일 전 시에나에서 모임을 하시고 좋으셔서 이 모임까지 저희 매장에서 추친하여 이용하셨던 것입니다.</t>
    <phoneticPr fontId="2" type="noConversion"/>
  </si>
  <si>
    <t>- 1층의 경우 2인에서 3인의 예약이 많았으며, 에피타이져 및 와인의 이용이 높았습니다.</t>
    <phoneticPr fontId="2" type="noConversion"/>
  </si>
  <si>
    <t>봉골레</t>
    <phoneticPr fontId="2" type="noConversion"/>
  </si>
  <si>
    <t>연어그라브락스</t>
    <phoneticPr fontId="2" type="noConversion"/>
  </si>
  <si>
    <t>판체타</t>
    <phoneticPr fontId="2" type="noConversion"/>
  </si>
  <si>
    <t>버섯샐러드</t>
    <phoneticPr fontId="2" type="noConversion"/>
  </si>
  <si>
    <t>황주식주임</t>
    <phoneticPr fontId="2" type="noConversion"/>
  </si>
  <si>
    <t>김해진사원, 김두현사원</t>
    <phoneticPr fontId="2" type="noConversion"/>
  </si>
  <si>
    <t>정봄이계장, 정봄이 계장</t>
    <phoneticPr fontId="2" type="noConversion"/>
  </si>
  <si>
    <t>김두현사원, 이민혜주임</t>
    <phoneticPr fontId="2" type="noConversion"/>
  </si>
  <si>
    <t>주현철 과장, 신성민 사원</t>
    <phoneticPr fontId="2" type="noConversion"/>
  </si>
  <si>
    <t>이승규 주임, 정동수 주임</t>
    <phoneticPr fontId="2" type="noConversion"/>
  </si>
  <si>
    <t>김태헌 사원</t>
    <phoneticPr fontId="2" type="noConversion"/>
  </si>
  <si>
    <t xml:space="preserve">Hot 파트 냉장고 얼음 제거 및 청소 실시 하였습니다. </t>
    <phoneticPr fontId="2" type="noConversion"/>
  </si>
  <si>
    <t>류지영 님</t>
    <phoneticPr fontId="2" type="noConversion"/>
  </si>
  <si>
    <t>김기철 님</t>
    <phoneticPr fontId="2" type="noConversion"/>
  </si>
  <si>
    <t>김성호 님</t>
    <phoneticPr fontId="2" type="noConversion"/>
  </si>
  <si>
    <t>구자형 님</t>
    <phoneticPr fontId="2" type="noConversion"/>
  </si>
  <si>
    <t>2. 그릴 판체타</t>
    <phoneticPr fontId="2" type="noConversion"/>
  </si>
  <si>
    <t>4. 날치알 크림 파스타</t>
    <phoneticPr fontId="2" type="noConversion"/>
  </si>
  <si>
    <t>5. 등심과 연어</t>
    <phoneticPr fontId="2" type="noConversion"/>
  </si>
  <si>
    <t>6. 자두 판나코타</t>
    <phoneticPr fontId="2" type="noConversion"/>
  </si>
  <si>
    <t>테이스팅 메뉴에 단품메뉴(판체타, 날치알 파스타) 포함 해서 서비스 했습니다.</t>
    <phoneticPr fontId="2" type="noConversion"/>
  </si>
  <si>
    <t>내일(28일) 디너 예약이 많아서 미장 준비 했습니다.</t>
    <phoneticPr fontId="2" type="noConversion"/>
  </si>
  <si>
    <t>10(23)</t>
    <phoneticPr fontId="2" type="noConversion"/>
  </si>
  <si>
    <t>3(26)</t>
    <phoneticPr fontId="2" type="noConversion"/>
  </si>
  <si>
    <t>1(13)</t>
    <phoneticPr fontId="2" type="noConversion"/>
  </si>
  <si>
    <t>꽃게 로제파스타</t>
    <phoneticPr fontId="2" type="noConversion"/>
  </si>
  <si>
    <t>가리비 그라틴</t>
    <phoneticPr fontId="2" type="noConversion"/>
  </si>
  <si>
    <t>이민혜 주임, 김해진 사원</t>
    <phoneticPr fontId="2" type="noConversion"/>
  </si>
  <si>
    <t>정봄이 계장, 김두현 사원(런치, 디너)</t>
    <phoneticPr fontId="2" type="noConversion"/>
  </si>
  <si>
    <t>황주식 주임, 정봄이 계장(런치, 디너)</t>
    <phoneticPr fontId="2" type="noConversion"/>
  </si>
  <si>
    <t>김두현 사원, 황주식 주임(런치, 디너)</t>
    <phoneticPr fontId="2" type="noConversion"/>
  </si>
  <si>
    <t xml:space="preserve">   다른 3~40대 정도의 여성분 6인 또한 방문 주셔서 3층 시에나에서 L/A Set와 단품 병행하여 식사하셨습니다.</t>
    <phoneticPr fontId="2" type="noConversion"/>
  </si>
  <si>
    <t xml:space="preserve">   디너 영업시 김성호 님 6인 (LG 생명과학) D/T 식사 3층 시에나에서 진행되었으며, 의사분들 초청하여 세미나 후 식사하는 자리였습니다.</t>
    <phoneticPr fontId="2" type="noConversion"/>
  </si>
  <si>
    <t xml:space="preserve">   코스와 함께 독점 와인 델라페이 지오그라피 쉬라즈 이용하셨습니다. </t>
    <phoneticPr fontId="2" type="noConversion"/>
  </si>
  <si>
    <t xml:space="preserve"> - 금일 런치 영업시, 12시에 2인, 3인 2팀 예약이 있었습니다. 이후, 워크인으로 어머님 4인 방문 주셔서 3층 세미룸에서 단품 식사하셨으며,</t>
    <phoneticPr fontId="2" type="noConversion"/>
  </si>
  <si>
    <t>김수진 님</t>
    <phoneticPr fontId="2" type="noConversion"/>
  </si>
  <si>
    <t xml:space="preserve">   그 외에, 3층 홀에서는 예약 2팀, 2인 워크인 손님이 2팀 방문 주셔서 단품 식사 하셨으며, 연인, 부녀 &amp; 친구 모임 등 조용한 분위기에서 식사가 진행되었습니다. </t>
    <phoneticPr fontId="2" type="noConversion"/>
  </si>
  <si>
    <t xml:space="preserve">   1층에서도 워크인으로 3팀 정도 방문을 주셔서 식사 하셨습니다. 금일은 대개 식사 위주의 모임이 많아 와인 판매율이 저조하였으며, </t>
    <phoneticPr fontId="2" type="noConversion"/>
  </si>
  <si>
    <t xml:space="preserve">   파스타, 메인 - 34%, D/T Set - 31% 판매율을 달성하였습니다.</t>
    <phoneticPr fontId="2" type="noConversion"/>
  </si>
  <si>
    <t>고호성 님</t>
    <phoneticPr fontId="2" type="noConversion"/>
  </si>
  <si>
    <t>이석주 회장님</t>
    <phoneticPr fontId="2" type="noConversion"/>
  </si>
  <si>
    <t>이종혁 님</t>
    <phoneticPr fontId="2" type="noConversion"/>
  </si>
  <si>
    <t>1. 오색토마토 카프레제</t>
    <phoneticPr fontId="2" type="noConversion"/>
  </si>
  <si>
    <t>3. 그릴 판체타</t>
    <phoneticPr fontId="2" type="noConversion"/>
  </si>
  <si>
    <t>5. 카펠리니 파스타</t>
    <phoneticPr fontId="2" type="noConversion"/>
  </si>
  <si>
    <t>7. 자두 판나코타</t>
    <phoneticPr fontId="2" type="noConversion"/>
  </si>
  <si>
    <t>홍승찬 사원, 신성민 사원</t>
    <phoneticPr fontId="2" type="noConversion"/>
  </si>
  <si>
    <t>김나윤 대리, 김영훈 사원</t>
    <phoneticPr fontId="2" type="noConversion"/>
  </si>
  <si>
    <t>디너 서비스 예약 시간이 많이 겹쳐 바빴지만 잘 서비스 했습니다.</t>
    <phoneticPr fontId="2" type="noConversion"/>
  </si>
  <si>
    <t>Dry Storage 선반 구입하여 정리 정돈 하였습니다.</t>
    <phoneticPr fontId="2" type="noConversion"/>
  </si>
  <si>
    <t>회사별 발주 목록 문서화 작업 중입니다.</t>
    <phoneticPr fontId="2" type="noConversion"/>
  </si>
  <si>
    <t>2(9)</t>
    <phoneticPr fontId="2" type="noConversion"/>
  </si>
  <si>
    <t>0(8)</t>
    <phoneticPr fontId="2" type="noConversion"/>
  </si>
  <si>
    <t>7(33)</t>
    <phoneticPr fontId="2" type="noConversion"/>
  </si>
  <si>
    <t>2(15)</t>
    <phoneticPr fontId="2" type="noConversion"/>
  </si>
  <si>
    <t>황주식 주임, 김두현 사원</t>
    <phoneticPr fontId="2" type="noConversion"/>
  </si>
  <si>
    <t xml:space="preserve"> - 금일은 디너 영업이 활성화 되었습니다.</t>
    <phoneticPr fontId="2" type="noConversion"/>
  </si>
  <si>
    <t>김란아 님</t>
    <phoneticPr fontId="2" type="noConversion"/>
  </si>
  <si>
    <t xml:space="preserve">  4층에서는 이석주 회장님 ( 어머님 생신 모임 ) 14인 D/T Set 식사 진행 되었습니다. 웰컴테이블에 독점 스파클링 나뚜레 와인 2병 세팅해드렸으며</t>
    <phoneticPr fontId="2" type="noConversion"/>
  </si>
  <si>
    <t>신윤황 님</t>
    <phoneticPr fontId="2" type="noConversion"/>
  </si>
  <si>
    <t xml:space="preserve">  이후 프랑스 독점와인 쥐라 샤도네이 이용하셨습니다. 1층 신윤황님 24인 테이블은, 회사 디자인팀 회식 모임이었으며, 1인당 55,000원 4인 쉐어 메뉴로 </t>
    <phoneticPr fontId="2" type="noConversion"/>
  </si>
  <si>
    <t xml:space="preserve">  식사 진행되었습니다. 독점와인 델라페이 지오그라피 쉬라즈 5병과 가져오신 호주 쉬라즈 한병 이용하셨으며, 식사에 대한 만족도가 굉장히 높았습니다.</t>
    <phoneticPr fontId="2" type="noConversion"/>
  </si>
  <si>
    <t xml:space="preserve">  이외에, 3층 홀은 만석으로 영업이 진행되었습니다. 모든 테이블이 단품식사로 진행되었으나, 와인 판매량이 굉장히 높아 매출에 큰 도움이 되었습니다.</t>
    <phoneticPr fontId="2" type="noConversion"/>
  </si>
  <si>
    <t xml:space="preserve">  글라스와인 2잔, 맥주 5병, 베네토 와인 1병, 토스카나 와인 1병, 독일 화이트 와인 2병 등 거의 모든 테이블에서 와인이나 맥주를 이용하셨습니다.</t>
    <phoneticPr fontId="2" type="noConversion"/>
  </si>
  <si>
    <t xml:space="preserve"> ( 와인 &amp; 음료 = 32% , D/T 28% = 60% 달성.  이외 단품 에피, 샐러드, 피자, 파스타 등 고루 판매되었습니다. )</t>
    <phoneticPr fontId="2" type="noConversion"/>
  </si>
  <si>
    <t>김나윤 대리(점심반차), 홍승찬 사원</t>
    <phoneticPr fontId="2" type="noConversion"/>
  </si>
  <si>
    <t>이승규 주임, 정동수 주임(저녁반차)</t>
    <phoneticPr fontId="2" type="noConversion"/>
  </si>
  <si>
    <t>김태헌 사원</t>
    <phoneticPr fontId="2" type="noConversion"/>
  </si>
  <si>
    <t>김태헌 사원 파스타 메뉴 교육 및 시연 실시 하였습니다.</t>
    <phoneticPr fontId="2" type="noConversion"/>
  </si>
  <si>
    <t>7+3</t>
    <phoneticPr fontId="2" type="noConversion"/>
  </si>
  <si>
    <t>서울예고</t>
    <phoneticPr fontId="2" type="noConversion"/>
  </si>
  <si>
    <t>오유경 님</t>
    <phoneticPr fontId="2" type="noConversion"/>
  </si>
  <si>
    <t>신은하 님</t>
    <phoneticPr fontId="2" type="noConversion"/>
  </si>
  <si>
    <t>한수연 님</t>
    <phoneticPr fontId="2" type="noConversion"/>
  </si>
  <si>
    <t>장성만 님</t>
    <phoneticPr fontId="2" type="noConversion"/>
  </si>
  <si>
    <t>10+2</t>
    <phoneticPr fontId="2" type="noConversion"/>
  </si>
  <si>
    <t>전년 대비 식자재 코스트 문서화 작업 중입니다.</t>
    <phoneticPr fontId="2" type="noConversion"/>
  </si>
  <si>
    <t>주방 모든 도마 락스 소독 실시 하였습니다.</t>
    <phoneticPr fontId="2" type="noConversion"/>
  </si>
  <si>
    <t>0(9)</t>
    <phoneticPr fontId="2" type="noConversion"/>
  </si>
  <si>
    <t>2(10)</t>
    <phoneticPr fontId="2" type="noConversion"/>
  </si>
  <si>
    <t>3(36)</t>
    <phoneticPr fontId="2" type="noConversion"/>
  </si>
  <si>
    <t>0(15)</t>
    <phoneticPr fontId="2" type="noConversion"/>
  </si>
  <si>
    <t>등심 스테이크</t>
    <phoneticPr fontId="2" type="noConversion"/>
  </si>
  <si>
    <t>김두현 사원</t>
    <phoneticPr fontId="2" type="noConversion"/>
  </si>
  <si>
    <t>정봄이 계장 &amp;황주식 주임, 정봄이 계장</t>
    <phoneticPr fontId="2" type="noConversion"/>
  </si>
  <si>
    <t>이민혜 주임, 황주식 주임(런치, 디너)</t>
    <phoneticPr fontId="2" type="noConversion"/>
  </si>
  <si>
    <t>김해진 사원, 이민혜 주임</t>
    <phoneticPr fontId="2" type="noConversion"/>
  </si>
  <si>
    <t xml:space="preserve"> - 금일 런치 영업시, 서울 예고 8인 예약팀은 어머님 모임으로 3층 시에나에서 식사 진행되었으며, 단품 식사와 함께 커피 이용하셨습니다.</t>
    <phoneticPr fontId="2" type="noConversion"/>
  </si>
  <si>
    <t xml:space="preserve"> 3층 세미룸에서는 한수연 님 5인 가져오신 와인과 함께 샐러드, 피자와 파스타 식사하셨습니다.</t>
    <phoneticPr fontId="2" type="noConversion"/>
  </si>
  <si>
    <t xml:space="preserve"> 이외에 1층에서는 워크인으로 외국인 커플 1팀, 남성 2인 1팀씩 오셔서 단품식사와 허브티, 수박쥬스 등 이용하셨습니다.</t>
    <phoneticPr fontId="2" type="noConversion"/>
  </si>
  <si>
    <t xml:space="preserve"> 디너 영업시, 3층 오유경 님은 종종 가족식사로 방문주시는 손님입니다. </t>
    <phoneticPr fontId="2" type="noConversion"/>
  </si>
  <si>
    <t xml:space="preserve"> 오실때 마다 식사가 너무 맛있고, 공간도 좋다며 굉장히 만족하셨습니다. 1층에서는 장성만 님 단품 식사가 진행되었습니다.</t>
    <phoneticPr fontId="2" type="noConversion"/>
  </si>
  <si>
    <t xml:space="preserve"> 30대 중반의 젊은 부부동반 모임이었으며, 예약시간이 7시 30분이었으나, 차가 많이 밀려 도착시간이 늦으셨고 이 때문에 많이 배가 고프신 상태로 방문주셔서</t>
    <phoneticPr fontId="2" type="noConversion"/>
  </si>
  <si>
    <t xml:space="preserve"> 에피타이저보다는 바로 파스타나 연어스테이크 등 메인류를 식사 하셨습니다. 독점와인 바르베라 다스티 수페리오레 2병, 호주 투핸즈 쉬라즈 1병 이용하셨습니다.</t>
    <phoneticPr fontId="2" type="noConversion"/>
  </si>
  <si>
    <t xml:space="preserve"> 오늘도 역시, 3대 가족이 모여 식사하는 자리였습니다. 에피타이저부터 메인까지 단품 메뉴를 골고루 이용하셨으며, 독점 와인 코르테제를 함께 곁들여 식사하셨습니다. </t>
    <phoneticPr fontId="2" type="noConversion"/>
  </si>
  <si>
    <t>김나윤 대리(저녁반차), 신성민 사원</t>
    <phoneticPr fontId="2" type="noConversion"/>
  </si>
  <si>
    <t>이승규 주임(점심반차), 정동수 주임</t>
    <phoneticPr fontId="2" type="noConversion"/>
  </si>
  <si>
    <t>김기한 님</t>
    <phoneticPr fontId="2" type="noConversion"/>
  </si>
  <si>
    <t>조승표 님</t>
    <phoneticPr fontId="2" type="noConversion"/>
  </si>
  <si>
    <t>강신혁 님</t>
    <phoneticPr fontId="2" type="noConversion"/>
  </si>
  <si>
    <t>이병석 님</t>
    <phoneticPr fontId="2" type="noConversion"/>
  </si>
  <si>
    <t>Dinner Tasting Menus</t>
    <phoneticPr fontId="2" type="noConversion"/>
  </si>
  <si>
    <t>1. 그릴 낙지와 퀴노아</t>
    <phoneticPr fontId="2" type="noConversion"/>
  </si>
  <si>
    <t>2. 치킨구이와 포르치니 소스</t>
    <phoneticPr fontId="2" type="noConversion"/>
  </si>
  <si>
    <t>4. 새우 크림파스타와 연어알</t>
    <phoneticPr fontId="2" type="noConversion"/>
  </si>
  <si>
    <t>W</t>
    <phoneticPr fontId="2" type="noConversion"/>
  </si>
  <si>
    <t>황주식주임</t>
    <phoneticPr fontId="2" type="noConversion"/>
  </si>
  <si>
    <t>김두현사원, 이민혜주임</t>
    <phoneticPr fontId="2" type="noConversion"/>
  </si>
  <si>
    <t>정봄이계장</t>
    <phoneticPr fontId="2" type="noConversion"/>
  </si>
  <si>
    <t>김해진사원, 김두현사원,김해진사원</t>
    <phoneticPr fontId="2" type="noConversion"/>
  </si>
  <si>
    <t>- 사무실 청소 및 정리 실시</t>
    <phoneticPr fontId="2" type="noConversion"/>
  </si>
  <si>
    <t>- 런치의 경우 1시 반이 넘어 워크인으로 오시는 손님이 많았습니다. 가족부터 40대 후반 여성까지 식사를 이용하시는 손님뿐만 아니라 커피손님도 두팀이나 있었습니다.</t>
    <phoneticPr fontId="2" type="noConversion"/>
  </si>
  <si>
    <t>12시 전후로 손님이 방문이 저조하여 3층 선반 및 등, 창가 틀 먼지제거등을 하였으며, 1시 반 이후로 5시 까지 꾸준히 워크인손님의 방문이 있었습니다.</t>
    <phoneticPr fontId="2" type="noConversion"/>
  </si>
  <si>
    <t>복숭아 및 고추 구입</t>
    <phoneticPr fontId="2" type="noConversion"/>
  </si>
  <si>
    <t>꽃게 배송비</t>
    <phoneticPr fontId="2" type="noConversion"/>
  </si>
  <si>
    <t>이민혜주임 택시비</t>
    <phoneticPr fontId="2" type="noConversion"/>
  </si>
  <si>
    <t>-디너의 경우 2인 예약손님은 모두 소개팅이였으며, 음료의 이용이 저조 하였습니다. 소개팅의 경우 음료를 더욱이 권하지만 이용률은 낮았으며, 피자 또는 파스타와의</t>
    <phoneticPr fontId="2" type="noConversion"/>
  </si>
  <si>
    <t>이용률이 높았습니다. 이병석님께서는 1인 7만원 코스와 이태리 와인 로쏘와 비앙코를 식사와 함께 이용하셨습니다.</t>
    <phoneticPr fontId="2" type="noConversion"/>
  </si>
  <si>
    <t>2(12)</t>
    <phoneticPr fontId="2" type="noConversion"/>
  </si>
  <si>
    <t>0(36)</t>
    <phoneticPr fontId="2" type="noConversion"/>
  </si>
  <si>
    <t>너트피자</t>
    <phoneticPr fontId="2" type="noConversion"/>
  </si>
  <si>
    <t>꽃게로제파스타</t>
    <phoneticPr fontId="2" type="noConversion"/>
  </si>
  <si>
    <t>김나윤 대리(점심반차), 김영훈 사원</t>
    <phoneticPr fontId="2" type="noConversion"/>
  </si>
  <si>
    <t>이승규 주임(저녁반차), 정동수 주임</t>
    <phoneticPr fontId="2" type="noConversion"/>
  </si>
  <si>
    <t>7월분 입고등록신청서 정리 및 검토 하여 누락분 발송 했습니다.</t>
    <phoneticPr fontId="2" type="noConversion"/>
  </si>
  <si>
    <t>7월분 세금계산서, 거래 명세서 정리 및 검토 진행 중입니다.</t>
    <phoneticPr fontId="2" type="noConversion"/>
  </si>
  <si>
    <t>이상근 님</t>
    <phoneticPr fontId="2" type="noConversion"/>
  </si>
  <si>
    <t>진윤걸 님</t>
    <phoneticPr fontId="2" type="noConversion"/>
  </si>
  <si>
    <t>박우현 님</t>
    <phoneticPr fontId="2" type="noConversion"/>
  </si>
  <si>
    <t>조유진 님</t>
    <phoneticPr fontId="2" type="noConversion"/>
  </si>
  <si>
    <t>구지현 님</t>
    <phoneticPr fontId="2" type="noConversion"/>
  </si>
  <si>
    <t>유재원 님</t>
    <phoneticPr fontId="2" type="noConversion"/>
  </si>
  <si>
    <t>냉장고 얼음 제거 및 청소 실시 하였습니다.</t>
    <phoneticPr fontId="2" type="noConversion"/>
  </si>
  <si>
    <t>7월 재고 조사 실시 하고 있습니다.</t>
    <phoneticPr fontId="2" type="noConversion"/>
  </si>
  <si>
    <t>김태헌 사원 파스타 메뉴(감베리) 교육 및 시연 실시 하였습니다.</t>
    <phoneticPr fontId="2" type="noConversion"/>
  </si>
  <si>
    <t>정봄이 계장</t>
    <phoneticPr fontId="2" type="noConversion"/>
  </si>
  <si>
    <t>김해진 사원, 김해진 사원</t>
    <phoneticPr fontId="2" type="noConversion"/>
  </si>
  <si>
    <t>이민혜 &amp; 황주식 주임, 이민혜 주임</t>
    <phoneticPr fontId="2" type="noConversion"/>
  </si>
  <si>
    <t>김두현 사원, 황주식 주임</t>
    <phoneticPr fontId="2" type="noConversion"/>
  </si>
  <si>
    <t>1(10)</t>
    <phoneticPr fontId="2" type="noConversion"/>
  </si>
  <si>
    <t>2(14)</t>
    <phoneticPr fontId="2" type="noConversion"/>
  </si>
  <si>
    <t>1(37)</t>
    <phoneticPr fontId="2" type="noConversion"/>
  </si>
  <si>
    <t>마르게리따 피자</t>
    <phoneticPr fontId="2" type="noConversion"/>
  </si>
  <si>
    <t>꽃게 로제 파스타</t>
    <phoneticPr fontId="2" type="noConversion"/>
  </si>
  <si>
    <t xml:space="preserve"> - 런치 오픈 11시 30분 부터 예약 손님이 2팀 있어서 일찌감치 영업이 시작되었습니다.</t>
    <phoneticPr fontId="2" type="noConversion"/>
  </si>
  <si>
    <t xml:space="preserve"> 3층 시에나에서 단품 식사하신 이상근 님은 의학 분야쪽 관계자 분들이셨고, 식사 이후에 커피 이용하시며 회의 진행하고 가셨습니다</t>
    <phoneticPr fontId="2" type="noConversion"/>
  </si>
  <si>
    <t xml:space="preserve"> 이외에 홀에 있던 예약 팀은 모두 친목 모임이었으며, 식사 후 간단히 커피와 수박 주스 등 음료 이용하고 돌아가셨습니다.</t>
    <phoneticPr fontId="2" type="noConversion"/>
  </si>
  <si>
    <t xml:space="preserve"> 디너 영업시에 방문 주셨던 유재원 님은 지난 25일에 워크인으로 방문 주셔서 독점 와인과 치즈플래터 이용하신 고객님인데, 너무 마음에 들어서 금일 또 다른 일행분들 </t>
    <phoneticPr fontId="2" type="noConversion"/>
  </si>
  <si>
    <t xml:space="preserve"> 모시고 같은 자리인 3층 세미룸에서 식사하셨습니다. 오늘도 역시 치즈플래터 이용하셨으며,  독점 와인 호주 쉬라즈 이용하신 후에 스페인 몬테카스트로 와인</t>
    <phoneticPr fontId="2" type="noConversion"/>
  </si>
  <si>
    <t xml:space="preserve"> 이용 후에 돌아가셨습니다. 분당 쪽이 집이라 먼 거리임에도 불구하고 매장 분위기나 와인, 음식 등 모든 것이 너무 마음에 들어서 또 오셨고, 더 자주 오시겠다며  </t>
    <phoneticPr fontId="2" type="noConversion"/>
  </si>
  <si>
    <t xml:space="preserve"> 만족 후에 돌아가셨습니다. 이외 1층 홀에도 워크인으로 종종 와인타임에 방문 주시는 고객님 오랜만에 방문주셔서 치즈플래터와 께를란 스파클링 2병 이용하셨습니다.</t>
    <phoneticPr fontId="2" type="noConversion"/>
  </si>
</sst>
</file>

<file path=xl/styles.xml><?xml version="1.0" encoding="utf-8"?>
<styleSheet xmlns="http://schemas.openxmlformats.org/spreadsheetml/2006/main">
  <numFmts count="5">
    <numFmt numFmtId="6" formatCode="&quot;₩&quot;#,##0;[Red]\-&quot;₩&quot;#,##0"/>
    <numFmt numFmtId="42" formatCode="_-&quot;₩&quot;* #,##0_-;\-&quot;₩&quot;* #,##0_-;_-&quot;₩&quot;* &quot;-&quot;_-;_-@_-"/>
    <numFmt numFmtId="41" formatCode="_-* #,##0_-;\-* #,##0_-;_-* &quot;-&quot;_-;_-@_-"/>
    <numFmt numFmtId="176" formatCode="0.0%"/>
    <numFmt numFmtId="177" formatCode="0_);[Red]\(0\)"/>
  </numFmts>
  <fonts count="16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2"/>
      <color theme="1"/>
      <name val="나눔고딕OTF"/>
      <charset val="129"/>
    </font>
    <font>
      <sz val="20"/>
      <name val="HY나무B"/>
      <family val="1"/>
      <charset val="129"/>
    </font>
    <font>
      <sz val="10"/>
      <color theme="1"/>
      <name val="HY나무B"/>
      <family val="1"/>
      <charset val="129"/>
    </font>
    <font>
      <sz val="10"/>
      <name val="HY나무B"/>
      <family val="1"/>
      <charset val="129"/>
    </font>
    <font>
      <sz val="14"/>
      <color theme="1"/>
      <name val="HY나무B"/>
      <family val="1"/>
      <charset val="129"/>
    </font>
    <font>
      <sz val="12"/>
      <color theme="1"/>
      <name val="HY나무B"/>
      <family val="1"/>
      <charset val="129"/>
    </font>
    <font>
      <sz val="11"/>
      <color theme="1"/>
      <name val="HY나무B"/>
      <family val="1"/>
      <charset val="129"/>
    </font>
    <font>
      <sz val="10"/>
      <color theme="1"/>
      <name val="맑은 고딕"/>
      <family val="2"/>
      <charset val="129"/>
      <scheme val="minor"/>
    </font>
    <font>
      <sz val="10"/>
      <color theme="1"/>
      <name val="HY나무M"/>
      <family val="1"/>
      <charset val="129"/>
    </font>
    <font>
      <sz val="14"/>
      <color rgb="FF000000"/>
      <name val="HY나무B"/>
      <family val="1"/>
      <charset val="129"/>
    </font>
    <font>
      <sz val="11"/>
      <color rgb="FF000000"/>
      <name val="HY나무B"/>
      <family val="1"/>
      <charset val="129"/>
    </font>
    <font>
      <sz val="10"/>
      <color rgb="FF000000"/>
      <name val="HY나무B"/>
      <family val="1"/>
      <charset val="129"/>
    </font>
    <font>
      <sz val="10"/>
      <color theme="1"/>
      <name val="맑은 고딕"/>
      <family val="3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270"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3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14" fontId="6" fillId="3" borderId="1" xfId="0" applyNumberFormat="1" applyFont="1" applyFill="1" applyBorder="1" applyAlignment="1">
      <alignment horizontal="center" vertical="center"/>
    </xf>
    <xf numFmtId="14" fontId="5" fillId="3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9" fontId="0" fillId="0" borderId="0" xfId="0" applyNumberFormat="1" applyAlignment="1"/>
    <xf numFmtId="0" fontId="5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41" fontId="5" fillId="0" borderId="1" xfId="1" applyFont="1" applyBorder="1" applyAlignment="1">
      <alignment vertical="center"/>
    </xf>
    <xf numFmtId="6" fontId="5" fillId="3" borderId="1" xfId="2" applyNumberFormat="1" applyFont="1" applyFill="1" applyBorder="1" applyAlignment="1">
      <alignment horizontal="center" vertical="center"/>
    </xf>
    <xf numFmtId="9" fontId="5" fillId="0" borderId="1" xfId="2" applyNumberFormat="1" applyFont="1" applyBorder="1" applyAlignment="1">
      <alignment horizontal="center" vertical="center"/>
    </xf>
    <xf numFmtId="176" fontId="5" fillId="3" borderId="1" xfId="2" applyNumberFormat="1" applyFont="1" applyFill="1" applyBorder="1" applyAlignment="1">
      <alignment horizontal="center" vertical="center"/>
    </xf>
    <xf numFmtId="41" fontId="5" fillId="0" borderId="1" xfId="1" applyFont="1" applyBorder="1" applyAlignment="1">
      <alignment horizontal="right" vertical="center"/>
    </xf>
    <xf numFmtId="41" fontId="0" fillId="0" borderId="0" xfId="0" applyNumberFormat="1" applyAlignment="1"/>
    <xf numFmtId="41" fontId="5" fillId="0" borderId="7" xfId="1" applyFont="1" applyBorder="1" applyAlignment="1">
      <alignment horizontal="right" vertical="center"/>
    </xf>
    <xf numFmtId="0" fontId="0" fillId="0" borderId="7" xfId="0" applyBorder="1" applyAlignment="1"/>
    <xf numFmtId="176" fontId="5" fillId="0" borderId="1" xfId="2" applyNumberFormat="1" applyFont="1" applyBorder="1" applyAlignment="1">
      <alignment horizontal="right" vertical="center"/>
    </xf>
    <xf numFmtId="9" fontId="5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0" fontId="5" fillId="0" borderId="1" xfId="0" applyFont="1" applyBorder="1" applyAlignment="1"/>
    <xf numFmtId="20" fontId="5" fillId="0" borderId="1" xfId="0" applyNumberFormat="1" applyFont="1" applyBorder="1" applyAlignment="1">
      <alignment horizontal="center" vertical="center"/>
    </xf>
    <xf numFmtId="177" fontId="5" fillId="0" borderId="1" xfId="3" applyNumberFormat="1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top"/>
    </xf>
    <xf numFmtId="0" fontId="6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top"/>
    </xf>
    <xf numFmtId="0" fontId="9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42" fontId="14" fillId="0" borderId="1" xfId="2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20" fontId="5" fillId="0" borderId="0" xfId="0" applyNumberFormat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left" vertical="top"/>
    </xf>
    <xf numFmtId="0" fontId="5" fillId="5" borderId="3" xfId="0" applyFont="1" applyFill="1" applyBorder="1" applyAlignment="1">
      <alignment horizontal="left" vertical="top"/>
    </xf>
    <xf numFmtId="20" fontId="5" fillId="0" borderId="2" xfId="0" applyNumberFormat="1" applyFont="1" applyBorder="1" applyAlignment="1">
      <alignment horizontal="center" vertical="center"/>
    </xf>
    <xf numFmtId="20" fontId="5" fillId="0" borderId="3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left" vertical="top"/>
    </xf>
    <xf numFmtId="0" fontId="5" fillId="5" borderId="3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center"/>
    </xf>
    <xf numFmtId="20" fontId="5" fillId="0" borderId="2" xfId="0" applyNumberFormat="1" applyFont="1" applyBorder="1" applyAlignment="1">
      <alignment horizontal="center" vertical="center"/>
    </xf>
    <xf numFmtId="20" fontId="5" fillId="0" borderId="3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20" fontId="5" fillId="0" borderId="2" xfId="0" applyNumberFormat="1" applyFont="1" applyBorder="1" applyAlignment="1">
      <alignment horizontal="left" vertical="center"/>
    </xf>
    <xf numFmtId="20" fontId="5" fillId="0" borderId="3" xfId="0" applyNumberFormat="1" applyFont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top"/>
    </xf>
    <xf numFmtId="0" fontId="5" fillId="5" borderId="4" xfId="0" applyFont="1" applyFill="1" applyBorder="1" applyAlignment="1">
      <alignment horizontal="left" vertical="top"/>
    </xf>
    <xf numFmtId="0" fontId="5" fillId="5" borderId="4" xfId="0" quotePrefix="1" applyFont="1" applyFill="1" applyBorder="1" applyAlignment="1">
      <alignment horizontal="left" vertical="top"/>
    </xf>
    <xf numFmtId="0" fontId="5" fillId="5" borderId="4" xfId="0" quotePrefix="1" applyFont="1" applyFill="1" applyBorder="1" applyAlignment="1">
      <alignment vertical="top"/>
    </xf>
    <xf numFmtId="0" fontId="5" fillId="5" borderId="3" xfId="0" quotePrefix="1" applyFont="1" applyFill="1" applyBorder="1" applyAlignment="1">
      <alignment vertical="top"/>
    </xf>
    <xf numFmtId="0" fontId="0" fillId="0" borderId="4" xfId="0" applyBorder="1" applyAlignment="1"/>
    <xf numFmtId="0" fontId="0" fillId="0" borderId="3" xfId="0" applyBorder="1" applyAlignment="1"/>
    <xf numFmtId="0" fontId="15" fillId="0" borderId="4" xfId="0" applyFont="1" applyBorder="1" applyAlignment="1">
      <alignment horizontal="left"/>
    </xf>
    <xf numFmtId="20" fontId="5" fillId="0" borderId="2" xfId="0" applyNumberFormat="1" applyFont="1" applyBorder="1" applyAlignment="1">
      <alignment vertical="center"/>
    </xf>
    <xf numFmtId="20" fontId="5" fillId="0" borderId="3" xfId="0" applyNumberFormat="1" applyFont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top"/>
    </xf>
    <xf numFmtId="0" fontId="5" fillId="5" borderId="4" xfId="0" applyFont="1" applyFill="1" applyBorder="1" applyAlignment="1">
      <alignment horizontal="left" vertical="top"/>
    </xf>
    <xf numFmtId="0" fontId="5" fillId="5" borderId="4" xfId="0" quotePrefix="1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top"/>
    </xf>
    <xf numFmtId="0" fontId="5" fillId="5" borderId="4" xfId="0" applyFont="1" applyFill="1" applyBorder="1" applyAlignment="1">
      <alignment horizontal="left" vertical="top"/>
    </xf>
    <xf numFmtId="0" fontId="5" fillId="5" borderId="3" xfId="0" applyFont="1" applyFill="1" applyBorder="1" applyAlignment="1">
      <alignment horizontal="left" vertical="top"/>
    </xf>
    <xf numFmtId="0" fontId="5" fillId="5" borderId="4" xfId="0" quotePrefix="1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5" borderId="4" xfId="0" quotePrefix="1" applyFont="1" applyFill="1" applyBorder="1" applyAlignment="1">
      <alignment horizontal="left" vertical="top"/>
    </xf>
    <xf numFmtId="0" fontId="5" fillId="5" borderId="3" xfId="0" quotePrefix="1" applyFont="1" applyFill="1" applyBorder="1" applyAlignment="1">
      <alignment horizontal="left" vertical="top"/>
    </xf>
    <xf numFmtId="0" fontId="5" fillId="5" borderId="2" xfId="0" quotePrefix="1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center"/>
    </xf>
    <xf numFmtId="3" fontId="0" fillId="0" borderId="0" xfId="0" applyNumberFormat="1">
      <alignment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center"/>
    </xf>
    <xf numFmtId="0" fontId="5" fillId="5" borderId="4" xfId="0" quotePrefix="1" applyFont="1" applyFill="1" applyBorder="1" applyAlignment="1">
      <alignment horizontal="left" vertical="center"/>
    </xf>
    <xf numFmtId="0" fontId="5" fillId="5" borderId="3" xfId="0" quotePrefix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top"/>
    </xf>
    <xf numFmtId="0" fontId="5" fillId="5" borderId="4" xfId="0" applyFont="1" applyFill="1" applyBorder="1" applyAlignment="1">
      <alignment horizontal="left" vertical="top"/>
    </xf>
    <xf numFmtId="0" fontId="5" fillId="5" borderId="3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top"/>
    </xf>
    <xf numFmtId="0" fontId="5" fillId="5" borderId="4" xfId="0" applyFont="1" applyFill="1" applyBorder="1" applyAlignment="1">
      <alignment horizontal="left" vertical="top"/>
    </xf>
    <xf numFmtId="0" fontId="5" fillId="5" borderId="3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top"/>
    </xf>
    <xf numFmtId="0" fontId="5" fillId="5" borderId="4" xfId="0" applyFont="1" applyFill="1" applyBorder="1" applyAlignment="1">
      <alignment horizontal="left" vertical="top"/>
    </xf>
    <xf numFmtId="0" fontId="5" fillId="5" borderId="3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left" vertical="top"/>
    </xf>
    <xf numFmtId="0" fontId="5" fillId="5" borderId="3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center"/>
    </xf>
    <xf numFmtId="20" fontId="5" fillId="0" borderId="2" xfId="0" applyNumberFormat="1" applyFont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top"/>
    </xf>
    <xf numFmtId="0" fontId="5" fillId="5" borderId="4" xfId="0" quotePrefix="1" applyFont="1" applyFill="1" applyBorder="1" applyAlignment="1">
      <alignment horizontal="left" vertical="top"/>
    </xf>
    <xf numFmtId="0" fontId="5" fillId="5" borderId="3" xfId="0" quotePrefix="1" applyFont="1" applyFill="1" applyBorder="1" applyAlignment="1">
      <alignment horizontal="left" vertical="top"/>
    </xf>
    <xf numFmtId="0" fontId="5" fillId="5" borderId="4" xfId="0" applyFont="1" applyFill="1" applyBorder="1" applyAlignment="1">
      <alignment horizontal="left" vertical="top"/>
    </xf>
    <xf numFmtId="0" fontId="5" fillId="5" borderId="3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vertical="top"/>
    </xf>
    <xf numFmtId="0" fontId="5" fillId="5" borderId="2" xfId="0" applyFont="1" applyFill="1" applyBorder="1" applyAlignment="1">
      <alignment vertical="top"/>
    </xf>
    <xf numFmtId="177" fontId="5" fillId="0" borderId="6" xfId="3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20" fontId="5" fillId="0" borderId="2" xfId="0" applyNumberFormat="1" applyFont="1" applyBorder="1" applyAlignment="1">
      <alignment horizontal="center" vertical="center"/>
    </xf>
    <xf numFmtId="20" fontId="5" fillId="0" borderId="3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vertical="center"/>
    </xf>
    <xf numFmtId="0" fontId="5" fillId="5" borderId="3" xfId="0" applyFont="1" applyFill="1" applyBorder="1" applyAlignment="1">
      <alignment vertical="center"/>
    </xf>
    <xf numFmtId="0" fontId="5" fillId="0" borderId="4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5" fillId="5" borderId="2" xfId="0" applyFont="1" applyFill="1" applyBorder="1" applyAlignment="1">
      <alignment vertical="center"/>
    </xf>
    <xf numFmtId="0" fontId="5" fillId="5" borderId="2" xfId="0" quotePrefix="1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top"/>
    </xf>
    <xf numFmtId="0" fontId="5" fillId="5" borderId="4" xfId="0" quotePrefix="1" applyFont="1" applyFill="1" applyBorder="1" applyAlignment="1">
      <alignment horizontal="left" vertical="top"/>
    </xf>
    <xf numFmtId="0" fontId="5" fillId="5" borderId="3" xfId="0" quotePrefix="1" applyFont="1" applyFill="1" applyBorder="1" applyAlignment="1">
      <alignment horizontal="left" vertical="top"/>
    </xf>
    <xf numFmtId="0" fontId="9" fillId="3" borderId="5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5" fillId="5" borderId="2" xfId="0" quotePrefix="1" applyFont="1" applyFill="1" applyBorder="1" applyAlignment="1">
      <alignment horizontal="left" vertical="top"/>
    </xf>
    <xf numFmtId="0" fontId="5" fillId="5" borderId="4" xfId="0" applyFont="1" applyFill="1" applyBorder="1" applyAlignment="1">
      <alignment horizontal="left" vertical="top"/>
    </xf>
    <xf numFmtId="0" fontId="5" fillId="5" borderId="3" xfId="0" applyFont="1" applyFill="1" applyBorder="1" applyAlignment="1">
      <alignment horizontal="left" vertical="top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5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2" fillId="2" borderId="2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2" fontId="7" fillId="2" borderId="2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20" fontId="5" fillId="0" borderId="2" xfId="0" applyNumberFormat="1" applyFont="1" applyBorder="1" applyAlignment="1">
      <alignment horizontal="center" vertical="center"/>
    </xf>
    <xf numFmtId="20" fontId="5" fillId="0" borderId="3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3" borderId="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20" fontId="5" fillId="0" borderId="2" xfId="0" applyNumberFormat="1" applyFont="1" applyBorder="1" applyAlignment="1">
      <alignment horizontal="left" vertical="center"/>
    </xf>
    <xf numFmtId="20" fontId="5" fillId="0" borderId="3" xfId="0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center"/>
    </xf>
    <xf numFmtId="0" fontId="5" fillId="5" borderId="4" xfId="0" applyFont="1" applyFill="1" applyBorder="1" applyAlignment="1">
      <alignment horizontal="left" vertical="center"/>
    </xf>
    <xf numFmtId="0" fontId="5" fillId="5" borderId="3" xfId="0" applyFont="1" applyFill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5" fillId="5" borderId="2" xfId="0" quotePrefix="1" applyFont="1" applyFill="1" applyBorder="1" applyAlignment="1">
      <alignment horizontal="left" vertical="center"/>
    </xf>
    <xf numFmtId="0" fontId="5" fillId="5" borderId="4" xfId="0" quotePrefix="1" applyFont="1" applyFill="1" applyBorder="1" applyAlignment="1">
      <alignment horizontal="left" vertical="center"/>
    </xf>
    <xf numFmtId="0" fontId="5" fillId="5" borderId="3" xfId="0" quotePrefix="1" applyFont="1" applyFill="1" applyBorder="1" applyAlignment="1">
      <alignment horizontal="left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4" xfId="0" applyFont="1" applyBorder="1" applyAlignment="1">
      <alignment horizontal="left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</cellXfs>
  <cellStyles count="4">
    <cellStyle name="백분율" xfId="3" builtinId="5"/>
    <cellStyle name="쉼표 [0]" xfId="1" builtinId="6"/>
    <cellStyle name="통화 [0]" xfId="2" builtinId="7"/>
    <cellStyle name="표준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jpeg"/><Relationship Id="rId2" Type="http://schemas.openxmlformats.org/officeDocument/2006/relationships/image" Target="../media/image77.jpeg"/><Relationship Id="rId1" Type="http://schemas.openxmlformats.org/officeDocument/2006/relationships/image" Target="../media/image76.jpeg"/><Relationship Id="rId6" Type="http://schemas.openxmlformats.org/officeDocument/2006/relationships/image" Target="../media/image81.jpeg"/><Relationship Id="rId5" Type="http://schemas.openxmlformats.org/officeDocument/2006/relationships/image" Target="../media/image80.jpeg"/><Relationship Id="rId4" Type="http://schemas.openxmlformats.org/officeDocument/2006/relationships/image" Target="../media/image79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jpeg"/><Relationship Id="rId2" Type="http://schemas.openxmlformats.org/officeDocument/2006/relationships/image" Target="../media/image83.jpeg"/><Relationship Id="rId1" Type="http://schemas.openxmlformats.org/officeDocument/2006/relationships/image" Target="../media/image8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6.jpeg"/><Relationship Id="rId1" Type="http://schemas.openxmlformats.org/officeDocument/2006/relationships/image" Target="../media/image8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0.jpeg"/><Relationship Id="rId2" Type="http://schemas.openxmlformats.org/officeDocument/2006/relationships/image" Target="../media/image89.jpeg"/><Relationship Id="rId1" Type="http://schemas.openxmlformats.org/officeDocument/2006/relationships/image" Target="../media/image88.jpeg"/><Relationship Id="rId6" Type="http://schemas.openxmlformats.org/officeDocument/2006/relationships/image" Target="../media/image93.jpeg"/><Relationship Id="rId5" Type="http://schemas.openxmlformats.org/officeDocument/2006/relationships/image" Target="../media/image92.jpeg"/><Relationship Id="rId4" Type="http://schemas.openxmlformats.org/officeDocument/2006/relationships/image" Target="../media/image91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6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jpeg"/><Relationship Id="rId18" Type="http://schemas.openxmlformats.org/officeDocument/2006/relationships/image" Target="../media/image22.jpeg"/><Relationship Id="rId26" Type="http://schemas.openxmlformats.org/officeDocument/2006/relationships/image" Target="../media/image30.jpeg"/><Relationship Id="rId39" Type="http://schemas.openxmlformats.org/officeDocument/2006/relationships/image" Target="../media/image43.jpeg"/><Relationship Id="rId3" Type="http://schemas.openxmlformats.org/officeDocument/2006/relationships/image" Target="../media/image7.jpeg"/><Relationship Id="rId21" Type="http://schemas.openxmlformats.org/officeDocument/2006/relationships/image" Target="../media/image25.jpeg"/><Relationship Id="rId34" Type="http://schemas.openxmlformats.org/officeDocument/2006/relationships/image" Target="../media/image38.jpeg"/><Relationship Id="rId7" Type="http://schemas.openxmlformats.org/officeDocument/2006/relationships/image" Target="../media/image11.jpeg"/><Relationship Id="rId12" Type="http://schemas.openxmlformats.org/officeDocument/2006/relationships/image" Target="../media/image16.jpeg"/><Relationship Id="rId17" Type="http://schemas.openxmlformats.org/officeDocument/2006/relationships/image" Target="../media/image21.jpeg"/><Relationship Id="rId25" Type="http://schemas.openxmlformats.org/officeDocument/2006/relationships/image" Target="../media/image29.jpeg"/><Relationship Id="rId33" Type="http://schemas.openxmlformats.org/officeDocument/2006/relationships/image" Target="../media/image37.jpeg"/><Relationship Id="rId38" Type="http://schemas.openxmlformats.org/officeDocument/2006/relationships/image" Target="../media/image42.jpeg"/><Relationship Id="rId2" Type="http://schemas.openxmlformats.org/officeDocument/2006/relationships/image" Target="../media/image6.jpeg"/><Relationship Id="rId16" Type="http://schemas.openxmlformats.org/officeDocument/2006/relationships/image" Target="../media/image20.jpeg"/><Relationship Id="rId20" Type="http://schemas.openxmlformats.org/officeDocument/2006/relationships/image" Target="../media/image24.jpeg"/><Relationship Id="rId29" Type="http://schemas.openxmlformats.org/officeDocument/2006/relationships/image" Target="../media/image33.jpeg"/><Relationship Id="rId41" Type="http://schemas.openxmlformats.org/officeDocument/2006/relationships/image" Target="../media/image45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24" Type="http://schemas.openxmlformats.org/officeDocument/2006/relationships/image" Target="../media/image28.jpeg"/><Relationship Id="rId32" Type="http://schemas.openxmlformats.org/officeDocument/2006/relationships/image" Target="../media/image36.jpeg"/><Relationship Id="rId37" Type="http://schemas.openxmlformats.org/officeDocument/2006/relationships/image" Target="../media/image41.jpeg"/><Relationship Id="rId40" Type="http://schemas.openxmlformats.org/officeDocument/2006/relationships/image" Target="../media/image44.jpeg"/><Relationship Id="rId5" Type="http://schemas.openxmlformats.org/officeDocument/2006/relationships/image" Target="../media/image9.jpeg"/><Relationship Id="rId15" Type="http://schemas.openxmlformats.org/officeDocument/2006/relationships/image" Target="../media/image19.jpeg"/><Relationship Id="rId23" Type="http://schemas.openxmlformats.org/officeDocument/2006/relationships/image" Target="../media/image27.jpeg"/><Relationship Id="rId28" Type="http://schemas.openxmlformats.org/officeDocument/2006/relationships/image" Target="../media/image32.jpeg"/><Relationship Id="rId36" Type="http://schemas.openxmlformats.org/officeDocument/2006/relationships/image" Target="../media/image40.jpeg"/><Relationship Id="rId10" Type="http://schemas.openxmlformats.org/officeDocument/2006/relationships/image" Target="../media/image14.jpeg"/><Relationship Id="rId19" Type="http://schemas.openxmlformats.org/officeDocument/2006/relationships/image" Target="../media/image23.jpeg"/><Relationship Id="rId31" Type="http://schemas.openxmlformats.org/officeDocument/2006/relationships/image" Target="../media/image35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Relationship Id="rId22" Type="http://schemas.openxmlformats.org/officeDocument/2006/relationships/image" Target="../media/image26.jpeg"/><Relationship Id="rId27" Type="http://schemas.openxmlformats.org/officeDocument/2006/relationships/image" Target="../media/image31.jpeg"/><Relationship Id="rId30" Type="http://schemas.openxmlformats.org/officeDocument/2006/relationships/image" Target="../media/image34.jpeg"/><Relationship Id="rId35" Type="http://schemas.openxmlformats.org/officeDocument/2006/relationships/image" Target="../media/image3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jpeg"/><Relationship Id="rId13" Type="http://schemas.openxmlformats.org/officeDocument/2006/relationships/image" Target="../media/image58.jpeg"/><Relationship Id="rId3" Type="http://schemas.openxmlformats.org/officeDocument/2006/relationships/image" Target="../media/image48.jpeg"/><Relationship Id="rId7" Type="http://schemas.openxmlformats.org/officeDocument/2006/relationships/image" Target="../media/image52.jpeg"/><Relationship Id="rId12" Type="http://schemas.openxmlformats.org/officeDocument/2006/relationships/image" Target="../media/image57.jpeg"/><Relationship Id="rId17" Type="http://schemas.openxmlformats.org/officeDocument/2006/relationships/image" Target="../media/image62.jpeg"/><Relationship Id="rId2" Type="http://schemas.openxmlformats.org/officeDocument/2006/relationships/image" Target="../media/image47.jpeg"/><Relationship Id="rId16" Type="http://schemas.openxmlformats.org/officeDocument/2006/relationships/image" Target="../media/image61.jpeg"/><Relationship Id="rId1" Type="http://schemas.openxmlformats.org/officeDocument/2006/relationships/image" Target="../media/image46.jpeg"/><Relationship Id="rId6" Type="http://schemas.openxmlformats.org/officeDocument/2006/relationships/image" Target="../media/image51.jpeg"/><Relationship Id="rId11" Type="http://schemas.openxmlformats.org/officeDocument/2006/relationships/image" Target="../media/image56.jpeg"/><Relationship Id="rId5" Type="http://schemas.openxmlformats.org/officeDocument/2006/relationships/image" Target="../media/image50.jpeg"/><Relationship Id="rId15" Type="http://schemas.openxmlformats.org/officeDocument/2006/relationships/image" Target="../media/image60.jpeg"/><Relationship Id="rId10" Type="http://schemas.openxmlformats.org/officeDocument/2006/relationships/image" Target="../media/image55.jpeg"/><Relationship Id="rId4" Type="http://schemas.openxmlformats.org/officeDocument/2006/relationships/image" Target="../media/image49.jpeg"/><Relationship Id="rId9" Type="http://schemas.openxmlformats.org/officeDocument/2006/relationships/image" Target="../media/image54.jpeg"/><Relationship Id="rId14" Type="http://schemas.openxmlformats.org/officeDocument/2006/relationships/image" Target="../media/image5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jpeg"/><Relationship Id="rId2" Type="http://schemas.openxmlformats.org/officeDocument/2006/relationships/image" Target="../media/image64.jpeg"/><Relationship Id="rId1" Type="http://schemas.openxmlformats.org/officeDocument/2006/relationships/image" Target="../media/image6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7.jpeg"/><Relationship Id="rId1" Type="http://schemas.openxmlformats.org/officeDocument/2006/relationships/image" Target="../media/image66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9.jpeg"/><Relationship Id="rId1" Type="http://schemas.openxmlformats.org/officeDocument/2006/relationships/image" Target="../media/image68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jpeg"/><Relationship Id="rId2" Type="http://schemas.openxmlformats.org/officeDocument/2006/relationships/image" Target="../media/image71.jpeg"/><Relationship Id="rId1" Type="http://schemas.openxmlformats.org/officeDocument/2006/relationships/image" Target="../media/image70.jpeg"/><Relationship Id="rId4" Type="http://schemas.openxmlformats.org/officeDocument/2006/relationships/image" Target="../media/image7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5.jpeg"/><Relationship Id="rId1" Type="http://schemas.openxmlformats.org/officeDocument/2006/relationships/image" Target="../media/image7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129749</xdr:colOff>
      <xdr:row>39</xdr:row>
      <xdr:rowOff>117901</xdr:rowOff>
    </xdr:from>
    <xdr:to>
      <xdr:col>7</xdr:col>
      <xdr:colOff>552449</xdr:colOff>
      <xdr:row>51</xdr:row>
      <xdr:rowOff>154451</xdr:rowOff>
    </xdr:to>
    <xdr:pic>
      <xdr:nvPicPr>
        <xdr:cNvPr id="2" name="그림 1" descr="image (13)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10281212" y="8844988"/>
          <a:ext cx="2608300" cy="1956225"/>
        </a:xfrm>
        <a:prstGeom prst="rect">
          <a:avLst/>
        </a:prstGeom>
      </xdr:spPr>
    </xdr:pic>
    <xdr:clientData/>
  </xdr:twoCellAnchor>
  <xdr:twoCellAnchor editAs="oneCell">
    <xdr:from>
      <xdr:col>6</xdr:col>
      <xdr:colOff>102375</xdr:colOff>
      <xdr:row>27</xdr:row>
      <xdr:rowOff>150000</xdr:rowOff>
    </xdr:from>
    <xdr:to>
      <xdr:col>7</xdr:col>
      <xdr:colOff>368850</xdr:colOff>
      <xdr:row>38</xdr:row>
      <xdr:rowOff>187800</xdr:rowOff>
    </xdr:to>
    <xdr:pic>
      <xdr:nvPicPr>
        <xdr:cNvPr id="3" name="그림 2" descr="image (14)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79875" y="5979300"/>
          <a:ext cx="1800000" cy="240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1152525</xdr:colOff>
      <xdr:row>57</xdr:row>
      <xdr:rowOff>38100</xdr:rowOff>
    </xdr:from>
    <xdr:to>
      <xdr:col>5</xdr:col>
      <xdr:colOff>1019175</xdr:colOff>
      <xdr:row>64</xdr:row>
      <xdr:rowOff>92869</xdr:rowOff>
    </xdr:to>
    <xdr:pic>
      <xdr:nvPicPr>
        <xdr:cNvPr id="2" name="그림 1" descr="KakaoTalk_20160722_203756939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67575" y="12268200"/>
          <a:ext cx="2028825" cy="1521619"/>
        </a:xfrm>
        <a:prstGeom prst="rect">
          <a:avLst/>
        </a:prstGeom>
      </xdr:spPr>
    </xdr:pic>
    <xdr:clientData/>
  </xdr:twoCellAnchor>
  <xdr:twoCellAnchor editAs="oneCell">
    <xdr:from>
      <xdr:col>3</xdr:col>
      <xdr:colOff>102375</xdr:colOff>
      <xdr:row>64</xdr:row>
      <xdr:rowOff>104775</xdr:rowOff>
    </xdr:from>
    <xdr:to>
      <xdr:col>4</xdr:col>
      <xdr:colOff>1146924</xdr:colOff>
      <xdr:row>71</xdr:row>
      <xdr:rowOff>178575</xdr:rowOff>
    </xdr:to>
    <xdr:pic>
      <xdr:nvPicPr>
        <xdr:cNvPr id="3" name="그림 2" descr="KakaoTalk_20160725_17531691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07775" y="13801725"/>
          <a:ext cx="2054199" cy="1540650"/>
        </a:xfrm>
        <a:prstGeom prst="rect">
          <a:avLst/>
        </a:prstGeom>
      </xdr:spPr>
    </xdr:pic>
    <xdr:clientData/>
  </xdr:twoCellAnchor>
  <xdr:twoCellAnchor editAs="oneCell">
    <xdr:from>
      <xdr:col>3</xdr:col>
      <xdr:colOff>99975</xdr:colOff>
      <xdr:row>57</xdr:row>
      <xdr:rowOff>28574</xdr:rowOff>
    </xdr:from>
    <xdr:to>
      <xdr:col>4</xdr:col>
      <xdr:colOff>1128625</xdr:colOff>
      <xdr:row>64</xdr:row>
      <xdr:rowOff>90449</xdr:rowOff>
    </xdr:to>
    <xdr:pic>
      <xdr:nvPicPr>
        <xdr:cNvPr id="4" name="그림 3" descr="KakaoTalk_20160725_17531861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05375" y="12258674"/>
          <a:ext cx="2038300" cy="15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659550</xdr:colOff>
      <xdr:row>57</xdr:row>
      <xdr:rowOff>28575</xdr:rowOff>
    </xdr:from>
    <xdr:to>
      <xdr:col>3</xdr:col>
      <xdr:colOff>71382</xdr:colOff>
      <xdr:row>68</xdr:row>
      <xdr:rowOff>1</xdr:rowOff>
    </xdr:to>
    <xdr:pic>
      <xdr:nvPicPr>
        <xdr:cNvPr id="5" name="그림 4" descr="KakaoTalk_20160725_20593773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69425" y="12258675"/>
          <a:ext cx="1707357" cy="2276476"/>
        </a:xfrm>
        <a:prstGeom prst="rect">
          <a:avLst/>
        </a:prstGeom>
      </xdr:spPr>
    </xdr:pic>
    <xdr:clientData/>
  </xdr:twoCellAnchor>
  <xdr:twoCellAnchor editAs="oneCell">
    <xdr:from>
      <xdr:col>1</xdr:col>
      <xdr:colOff>580950</xdr:colOff>
      <xdr:row>57</xdr:row>
      <xdr:rowOff>28575</xdr:rowOff>
    </xdr:from>
    <xdr:to>
      <xdr:col>2</xdr:col>
      <xdr:colOff>630957</xdr:colOff>
      <xdr:row>68</xdr:row>
      <xdr:rowOff>1</xdr:rowOff>
    </xdr:to>
    <xdr:pic>
      <xdr:nvPicPr>
        <xdr:cNvPr id="6" name="그림 5" descr="KakaoTalk_20160725_20593791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733475" y="12258675"/>
          <a:ext cx="1707357" cy="2276476"/>
        </a:xfrm>
        <a:prstGeom prst="rect">
          <a:avLst/>
        </a:prstGeom>
      </xdr:spPr>
    </xdr:pic>
    <xdr:clientData/>
  </xdr:twoCellAnchor>
  <xdr:twoCellAnchor editAs="oneCell">
    <xdr:from>
      <xdr:col>0</xdr:col>
      <xdr:colOff>16574</xdr:colOff>
      <xdr:row>57</xdr:row>
      <xdr:rowOff>45150</xdr:rowOff>
    </xdr:from>
    <xdr:to>
      <xdr:col>1</xdr:col>
      <xdr:colOff>558974</xdr:colOff>
      <xdr:row>68</xdr:row>
      <xdr:rowOff>0</xdr:rowOff>
    </xdr:to>
    <xdr:pic>
      <xdr:nvPicPr>
        <xdr:cNvPr id="7" name="그림 6" descr="KakaoTalk_20160725_205938444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6574" y="12275250"/>
          <a:ext cx="1694925" cy="22599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10</xdr:row>
      <xdr:rowOff>209549</xdr:rowOff>
    </xdr:from>
    <xdr:to>
      <xdr:col>7</xdr:col>
      <xdr:colOff>4763</xdr:colOff>
      <xdr:row>20</xdr:row>
      <xdr:rowOff>123825</xdr:rowOff>
    </xdr:to>
    <xdr:pic>
      <xdr:nvPicPr>
        <xdr:cNvPr id="8" name="그림 7" descr="KakaoTalk_20160726_16215595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53700" y="2447924"/>
          <a:ext cx="1528763" cy="203835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</xdr:row>
      <xdr:rowOff>142875</xdr:rowOff>
    </xdr:from>
    <xdr:to>
      <xdr:col>7</xdr:col>
      <xdr:colOff>684742</xdr:colOff>
      <xdr:row>26</xdr:row>
      <xdr:rowOff>133350</xdr:rowOff>
    </xdr:to>
    <xdr:pic>
      <xdr:nvPicPr>
        <xdr:cNvPr id="9" name="그림 8" descr="KakaoTalk_20160726_16214417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44175" y="4505325"/>
          <a:ext cx="2218267" cy="12477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7</xdr:col>
      <xdr:colOff>0</xdr:colOff>
      <xdr:row>36</xdr:row>
      <xdr:rowOff>101600</xdr:rowOff>
    </xdr:to>
    <xdr:pic>
      <xdr:nvPicPr>
        <xdr:cNvPr id="10" name="그림 9" descr="KakaoTalk_20160726_16215532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544175" y="5829300"/>
          <a:ext cx="1533525" cy="20447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38</xdr:row>
      <xdr:rowOff>133351</xdr:rowOff>
    </xdr:from>
    <xdr:to>
      <xdr:col>7</xdr:col>
      <xdr:colOff>14286</xdr:colOff>
      <xdr:row>48</xdr:row>
      <xdr:rowOff>76200</xdr:rowOff>
    </xdr:to>
    <xdr:pic>
      <xdr:nvPicPr>
        <xdr:cNvPr id="5" name="그림 4" descr="KakaoTalk_20160727_18001151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63225" y="8324851"/>
          <a:ext cx="1528761" cy="2038349"/>
        </a:xfrm>
        <a:prstGeom prst="rect">
          <a:avLst/>
        </a:prstGeom>
      </xdr:spPr>
    </xdr:pic>
    <xdr:clientData/>
  </xdr:twoCellAnchor>
  <xdr:twoCellAnchor editAs="oneCell">
    <xdr:from>
      <xdr:col>6</xdr:col>
      <xdr:colOff>16650</xdr:colOff>
      <xdr:row>29</xdr:row>
      <xdr:rowOff>16650</xdr:rowOff>
    </xdr:from>
    <xdr:to>
      <xdr:col>7</xdr:col>
      <xdr:colOff>6544</xdr:colOff>
      <xdr:row>38</xdr:row>
      <xdr:rowOff>104775</xdr:rowOff>
    </xdr:to>
    <xdr:pic>
      <xdr:nvPicPr>
        <xdr:cNvPr id="6" name="그림 5" descr="KakaoTalk_20160727_180011917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60825" y="6265050"/>
          <a:ext cx="1523419" cy="20312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36</xdr:row>
      <xdr:rowOff>0</xdr:rowOff>
    </xdr:from>
    <xdr:to>
      <xdr:col>8</xdr:col>
      <xdr:colOff>114300</xdr:colOff>
      <xdr:row>50</xdr:row>
      <xdr:rowOff>165100</xdr:rowOff>
    </xdr:to>
    <xdr:pic>
      <xdr:nvPicPr>
        <xdr:cNvPr id="4" name="그림 3" descr="KakaoTalk_20160728_18241724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53700" y="7772400"/>
          <a:ext cx="2324100" cy="30988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45225</xdr:colOff>
      <xdr:row>15</xdr:row>
      <xdr:rowOff>92850</xdr:rowOff>
    </xdr:from>
    <xdr:to>
      <xdr:col>11</xdr:col>
      <xdr:colOff>147825</xdr:colOff>
      <xdr:row>29</xdr:row>
      <xdr:rowOff>10575</xdr:rowOff>
    </xdr:to>
    <xdr:pic>
      <xdr:nvPicPr>
        <xdr:cNvPr id="3" name="그림 2" descr="image_1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08725" y="3378975"/>
          <a:ext cx="2160000" cy="28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42825</xdr:colOff>
      <xdr:row>29</xdr:row>
      <xdr:rowOff>109500</xdr:rowOff>
    </xdr:from>
    <xdr:to>
      <xdr:col>11</xdr:col>
      <xdr:colOff>145425</xdr:colOff>
      <xdr:row>36</xdr:row>
      <xdr:rowOff>205500</xdr:rowOff>
    </xdr:to>
    <xdr:pic>
      <xdr:nvPicPr>
        <xdr:cNvPr id="4" name="그림 3" descr="image_2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806325" y="6357900"/>
          <a:ext cx="2160000" cy="162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21375</xdr:colOff>
      <xdr:row>37</xdr:row>
      <xdr:rowOff>107100</xdr:rowOff>
    </xdr:from>
    <xdr:to>
      <xdr:col>11</xdr:col>
      <xdr:colOff>123975</xdr:colOff>
      <xdr:row>45</xdr:row>
      <xdr:rowOff>50700</xdr:rowOff>
    </xdr:to>
    <xdr:pic>
      <xdr:nvPicPr>
        <xdr:cNvPr id="5" name="그림 4" descr="image_3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784875" y="8089050"/>
          <a:ext cx="2160000" cy="16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18975</xdr:colOff>
      <xdr:row>31</xdr:row>
      <xdr:rowOff>171375</xdr:rowOff>
    </xdr:from>
    <xdr:to>
      <xdr:col>7</xdr:col>
      <xdr:colOff>645450</xdr:colOff>
      <xdr:row>45</xdr:row>
      <xdr:rowOff>89100</xdr:rowOff>
    </xdr:to>
    <xdr:pic>
      <xdr:nvPicPr>
        <xdr:cNvPr id="6" name="그림 5" descr="image_4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63150" y="6867450"/>
          <a:ext cx="2160000" cy="28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35625</xdr:colOff>
      <xdr:row>23</xdr:row>
      <xdr:rowOff>188025</xdr:rowOff>
    </xdr:from>
    <xdr:to>
      <xdr:col>7</xdr:col>
      <xdr:colOff>662100</xdr:colOff>
      <xdr:row>31</xdr:row>
      <xdr:rowOff>103050</xdr:rowOff>
    </xdr:to>
    <xdr:pic>
      <xdr:nvPicPr>
        <xdr:cNvPr id="7" name="그림 6" descr="image_5.jpe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579800" y="5179125"/>
          <a:ext cx="2160000" cy="16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33225</xdr:colOff>
      <xdr:row>15</xdr:row>
      <xdr:rowOff>138000</xdr:rowOff>
    </xdr:from>
    <xdr:to>
      <xdr:col>7</xdr:col>
      <xdr:colOff>659700</xdr:colOff>
      <xdr:row>23</xdr:row>
      <xdr:rowOff>53025</xdr:rowOff>
    </xdr:to>
    <xdr:pic>
      <xdr:nvPicPr>
        <xdr:cNvPr id="8" name="그림 7" descr="image_6.jpe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7400" y="3424125"/>
          <a:ext cx="2160000" cy="1620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48</xdr:row>
      <xdr:rowOff>171450</xdr:rowOff>
    </xdr:from>
    <xdr:to>
      <xdr:col>8</xdr:col>
      <xdr:colOff>28575</xdr:colOff>
      <xdr:row>56</xdr:row>
      <xdr:rowOff>95250</xdr:rowOff>
    </xdr:to>
    <xdr:pic>
      <xdr:nvPicPr>
        <xdr:cNvPr id="8" name="그림 7" descr="KakaoTalk_20160731_14413054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82275" y="10458450"/>
          <a:ext cx="2209800" cy="1657350"/>
        </a:xfrm>
        <a:prstGeom prst="rect">
          <a:avLst/>
        </a:prstGeom>
      </xdr:spPr>
    </xdr:pic>
    <xdr:clientData/>
  </xdr:twoCellAnchor>
  <xdr:twoCellAnchor editAs="oneCell">
    <xdr:from>
      <xdr:col>6</xdr:col>
      <xdr:colOff>7125</xdr:colOff>
      <xdr:row>40</xdr:row>
      <xdr:rowOff>171450</xdr:rowOff>
    </xdr:from>
    <xdr:to>
      <xdr:col>8</xdr:col>
      <xdr:colOff>0</xdr:colOff>
      <xdr:row>48</xdr:row>
      <xdr:rowOff>154200</xdr:rowOff>
    </xdr:to>
    <xdr:pic>
      <xdr:nvPicPr>
        <xdr:cNvPr id="9" name="그림 8" descr="KakaoTalk_20160731_144131818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51300" y="8782050"/>
          <a:ext cx="2212200" cy="1659150"/>
        </a:xfrm>
        <a:prstGeom prst="rect">
          <a:avLst/>
        </a:prstGeom>
      </xdr:spPr>
    </xdr:pic>
    <xdr:clientData/>
  </xdr:twoCellAnchor>
  <xdr:twoCellAnchor editAs="oneCell">
    <xdr:from>
      <xdr:col>6</xdr:col>
      <xdr:colOff>23775</xdr:colOff>
      <xdr:row>28</xdr:row>
      <xdr:rowOff>14250</xdr:rowOff>
    </xdr:from>
    <xdr:to>
      <xdr:col>7</xdr:col>
      <xdr:colOff>19050</xdr:colOff>
      <xdr:row>40</xdr:row>
      <xdr:rowOff>160367</xdr:rowOff>
    </xdr:to>
    <xdr:pic>
      <xdr:nvPicPr>
        <xdr:cNvPr id="10" name="그림 9" descr="KakaoTalk_20160731_15091881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567950" y="6053100"/>
          <a:ext cx="1528800" cy="27178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2266949</xdr:colOff>
      <xdr:row>18</xdr:row>
      <xdr:rowOff>29634</xdr:rowOff>
    </xdr:from>
    <xdr:to>
      <xdr:col>6</xdr:col>
      <xdr:colOff>1533524</xdr:colOff>
      <xdr:row>31</xdr:row>
      <xdr:rowOff>3174</xdr:rowOff>
    </xdr:to>
    <xdr:pic>
      <xdr:nvPicPr>
        <xdr:cNvPr id="2" name="그림 1" descr="KakaoTalk_20160711_150733098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44174" y="3972984"/>
          <a:ext cx="1533525" cy="272626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31</xdr:row>
      <xdr:rowOff>28576</xdr:rowOff>
    </xdr:from>
    <xdr:to>
      <xdr:col>7</xdr:col>
      <xdr:colOff>19049</xdr:colOff>
      <xdr:row>44</xdr:row>
      <xdr:rowOff>19049</xdr:rowOff>
    </xdr:to>
    <xdr:pic>
      <xdr:nvPicPr>
        <xdr:cNvPr id="3" name="그림 2" descr="KakaoTalk_20160711_15073251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53700" y="6724651"/>
          <a:ext cx="1543049" cy="27431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57151</xdr:colOff>
      <xdr:row>27</xdr:row>
      <xdr:rowOff>28575</xdr:rowOff>
    </xdr:from>
    <xdr:to>
      <xdr:col>7</xdr:col>
      <xdr:colOff>66675</xdr:colOff>
      <xdr:row>36</xdr:row>
      <xdr:rowOff>142874</xdr:rowOff>
    </xdr:to>
    <xdr:pic>
      <xdr:nvPicPr>
        <xdr:cNvPr id="2" name="그림 1" descr="KakaoTalk_20160716_16242148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039476" y="5857875"/>
          <a:ext cx="1543049" cy="2057399"/>
        </a:xfrm>
        <a:prstGeom prst="rect">
          <a:avLst/>
        </a:prstGeom>
      </xdr:spPr>
    </xdr:pic>
    <xdr:clientData/>
  </xdr:twoCellAnchor>
  <xdr:twoCellAnchor editAs="oneCell">
    <xdr:from>
      <xdr:col>6</xdr:col>
      <xdr:colOff>44450</xdr:colOff>
      <xdr:row>37</xdr:row>
      <xdr:rowOff>19050</xdr:rowOff>
    </xdr:from>
    <xdr:to>
      <xdr:col>7</xdr:col>
      <xdr:colOff>34924</xdr:colOff>
      <xdr:row>42</xdr:row>
      <xdr:rowOff>114299</xdr:rowOff>
    </xdr:to>
    <xdr:pic>
      <xdr:nvPicPr>
        <xdr:cNvPr id="3" name="그림 2" descr="KakaoTalk_20160716_15420510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26775" y="8001000"/>
          <a:ext cx="1523999" cy="1142999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42</xdr:row>
      <xdr:rowOff>161925</xdr:rowOff>
    </xdr:from>
    <xdr:to>
      <xdr:col>7</xdr:col>
      <xdr:colOff>30956</xdr:colOff>
      <xdr:row>52</xdr:row>
      <xdr:rowOff>47624</xdr:rowOff>
    </xdr:to>
    <xdr:pic>
      <xdr:nvPicPr>
        <xdr:cNvPr id="4" name="그림 3" descr="KakaoTalk_20160716_15414381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039476" y="9191625"/>
          <a:ext cx="1507330" cy="2009774"/>
        </a:xfrm>
        <a:prstGeom prst="rect">
          <a:avLst/>
        </a:prstGeom>
      </xdr:spPr>
    </xdr:pic>
    <xdr:clientData/>
  </xdr:twoCellAnchor>
  <xdr:twoCellAnchor editAs="oneCell">
    <xdr:from>
      <xdr:col>0</xdr:col>
      <xdr:colOff>108825</xdr:colOff>
      <xdr:row>59</xdr:row>
      <xdr:rowOff>104775</xdr:rowOff>
    </xdr:from>
    <xdr:to>
      <xdr:col>1</xdr:col>
      <xdr:colOff>457200</xdr:colOff>
      <xdr:row>69</xdr:row>
      <xdr:rowOff>10475</xdr:rowOff>
    </xdr:to>
    <xdr:pic>
      <xdr:nvPicPr>
        <xdr:cNvPr id="5" name="그림 4" descr="KakaoTalk_20160716_192725765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8825" y="12125325"/>
          <a:ext cx="1500900" cy="2001200"/>
        </a:xfrm>
        <a:prstGeom prst="rect">
          <a:avLst/>
        </a:prstGeom>
      </xdr:spPr>
    </xdr:pic>
    <xdr:clientData/>
  </xdr:twoCellAnchor>
  <xdr:twoCellAnchor editAs="oneCell">
    <xdr:from>
      <xdr:col>5</xdr:col>
      <xdr:colOff>1736550</xdr:colOff>
      <xdr:row>59</xdr:row>
      <xdr:rowOff>121426</xdr:rowOff>
    </xdr:from>
    <xdr:to>
      <xdr:col>6</xdr:col>
      <xdr:colOff>1032650</xdr:colOff>
      <xdr:row>66</xdr:row>
      <xdr:rowOff>155476</xdr:rowOff>
    </xdr:to>
    <xdr:pic>
      <xdr:nvPicPr>
        <xdr:cNvPr id="6" name="그림 5" descr="KakaoTalk_20160716_19272641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13775" y="12141976"/>
          <a:ext cx="2001200" cy="1500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113550</xdr:colOff>
      <xdr:row>69</xdr:row>
      <xdr:rowOff>80925</xdr:rowOff>
    </xdr:from>
    <xdr:to>
      <xdr:col>1</xdr:col>
      <xdr:colOff>461925</xdr:colOff>
      <xdr:row>78</xdr:row>
      <xdr:rowOff>196175</xdr:rowOff>
    </xdr:to>
    <xdr:pic>
      <xdr:nvPicPr>
        <xdr:cNvPr id="7" name="그림 6" descr="KakaoTalk_20160716_19272701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50" y="14196975"/>
          <a:ext cx="1500900" cy="2001200"/>
        </a:xfrm>
        <a:prstGeom prst="rect">
          <a:avLst/>
        </a:prstGeom>
      </xdr:spPr>
    </xdr:pic>
    <xdr:clientData/>
  </xdr:twoCellAnchor>
  <xdr:twoCellAnchor editAs="oneCell">
    <xdr:from>
      <xdr:col>0</xdr:col>
      <xdr:colOff>54000</xdr:colOff>
      <xdr:row>79</xdr:row>
      <xdr:rowOff>126150</xdr:rowOff>
    </xdr:from>
    <xdr:to>
      <xdr:col>1</xdr:col>
      <xdr:colOff>402375</xdr:colOff>
      <xdr:row>89</xdr:row>
      <xdr:rowOff>31850</xdr:rowOff>
    </xdr:to>
    <xdr:pic>
      <xdr:nvPicPr>
        <xdr:cNvPr id="8" name="그림 7" descr="KakaoTalk_20160716_19272770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4000" y="16337700"/>
          <a:ext cx="1500900" cy="2001200"/>
        </a:xfrm>
        <a:prstGeom prst="rect">
          <a:avLst/>
        </a:prstGeom>
      </xdr:spPr>
    </xdr:pic>
    <xdr:clientData/>
  </xdr:twoCellAnchor>
  <xdr:twoCellAnchor editAs="oneCell">
    <xdr:from>
      <xdr:col>2</xdr:col>
      <xdr:colOff>413550</xdr:colOff>
      <xdr:row>69</xdr:row>
      <xdr:rowOff>85650</xdr:rowOff>
    </xdr:from>
    <xdr:to>
      <xdr:col>2</xdr:col>
      <xdr:colOff>1914450</xdr:colOff>
      <xdr:row>78</xdr:row>
      <xdr:rowOff>200900</xdr:rowOff>
    </xdr:to>
    <xdr:pic>
      <xdr:nvPicPr>
        <xdr:cNvPr id="9" name="그림 8" descr="KakaoTalk_20160716_192728648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223425" y="14201700"/>
          <a:ext cx="1500900" cy="20012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544500</xdr:colOff>
      <xdr:row>59</xdr:row>
      <xdr:rowOff>102300</xdr:rowOff>
    </xdr:from>
    <xdr:to>
      <xdr:col>2</xdr:col>
      <xdr:colOff>388050</xdr:colOff>
      <xdr:row>69</xdr:row>
      <xdr:rowOff>8000</xdr:rowOff>
    </xdr:to>
    <xdr:pic>
      <xdr:nvPicPr>
        <xdr:cNvPr id="10" name="그림 9" descr="KakaoTalk_20160716_192729216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97025" y="12122850"/>
          <a:ext cx="1500900" cy="2001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446850</xdr:colOff>
      <xdr:row>59</xdr:row>
      <xdr:rowOff>109425</xdr:rowOff>
    </xdr:from>
    <xdr:to>
      <xdr:col>2</xdr:col>
      <xdr:colOff>1947750</xdr:colOff>
      <xdr:row>69</xdr:row>
      <xdr:rowOff>15125</xdr:rowOff>
    </xdr:to>
    <xdr:pic>
      <xdr:nvPicPr>
        <xdr:cNvPr id="11" name="그림 10" descr="KakaoTalk_20160716_19272996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56725" y="12129975"/>
          <a:ext cx="1500900" cy="2001200"/>
        </a:xfrm>
        <a:prstGeom prst="rect">
          <a:avLst/>
        </a:prstGeom>
      </xdr:spPr>
    </xdr:pic>
    <xdr:clientData/>
  </xdr:twoCellAnchor>
  <xdr:twoCellAnchor editAs="oneCell">
    <xdr:from>
      <xdr:col>1</xdr:col>
      <xdr:colOff>492075</xdr:colOff>
      <xdr:row>79</xdr:row>
      <xdr:rowOff>116550</xdr:rowOff>
    </xdr:from>
    <xdr:to>
      <xdr:col>2</xdr:col>
      <xdr:colOff>335625</xdr:colOff>
      <xdr:row>89</xdr:row>
      <xdr:rowOff>22250</xdr:rowOff>
    </xdr:to>
    <xdr:pic>
      <xdr:nvPicPr>
        <xdr:cNvPr id="12" name="그림 11" descr="KakaoTalk_20160716_192730537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44600" y="16328100"/>
          <a:ext cx="1500900" cy="2001200"/>
        </a:xfrm>
        <a:prstGeom prst="rect">
          <a:avLst/>
        </a:prstGeom>
      </xdr:spPr>
    </xdr:pic>
    <xdr:clientData/>
  </xdr:twoCellAnchor>
  <xdr:twoCellAnchor editAs="oneCell">
    <xdr:from>
      <xdr:col>1</xdr:col>
      <xdr:colOff>518250</xdr:colOff>
      <xdr:row>69</xdr:row>
      <xdr:rowOff>57000</xdr:rowOff>
    </xdr:from>
    <xdr:to>
      <xdr:col>2</xdr:col>
      <xdr:colOff>361800</xdr:colOff>
      <xdr:row>78</xdr:row>
      <xdr:rowOff>172250</xdr:rowOff>
    </xdr:to>
    <xdr:pic>
      <xdr:nvPicPr>
        <xdr:cNvPr id="13" name="그림 12" descr="KakaoTalk_20160716_192731178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670775" y="14173050"/>
          <a:ext cx="1500900" cy="2001200"/>
        </a:xfrm>
        <a:prstGeom prst="rect">
          <a:avLst/>
        </a:prstGeom>
      </xdr:spPr>
    </xdr:pic>
    <xdr:clientData/>
  </xdr:twoCellAnchor>
  <xdr:twoCellAnchor editAs="oneCell">
    <xdr:from>
      <xdr:col>6</xdr:col>
      <xdr:colOff>1098225</xdr:colOff>
      <xdr:row>59</xdr:row>
      <xdr:rowOff>140325</xdr:rowOff>
    </xdr:from>
    <xdr:to>
      <xdr:col>9</xdr:col>
      <xdr:colOff>194300</xdr:colOff>
      <xdr:row>69</xdr:row>
      <xdr:rowOff>46025</xdr:rowOff>
    </xdr:to>
    <xdr:pic>
      <xdr:nvPicPr>
        <xdr:cNvPr id="14" name="그림 13" descr="KakaoTalk_20160716_19273176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080550" y="12160875"/>
          <a:ext cx="2001200" cy="2001200"/>
        </a:xfrm>
        <a:prstGeom prst="rect">
          <a:avLst/>
        </a:prstGeom>
      </xdr:spPr>
    </xdr:pic>
    <xdr:clientData/>
  </xdr:twoCellAnchor>
  <xdr:twoCellAnchor editAs="oneCell">
    <xdr:from>
      <xdr:col>5</xdr:col>
      <xdr:colOff>1762575</xdr:colOff>
      <xdr:row>67</xdr:row>
      <xdr:rowOff>61725</xdr:rowOff>
    </xdr:from>
    <xdr:to>
      <xdr:col>6</xdr:col>
      <xdr:colOff>1058675</xdr:colOff>
      <xdr:row>76</xdr:row>
      <xdr:rowOff>176975</xdr:rowOff>
    </xdr:to>
    <xdr:pic>
      <xdr:nvPicPr>
        <xdr:cNvPr id="15" name="그림 14" descr="KakaoTalk_20160716_192732318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039800" y="13758675"/>
          <a:ext cx="2001200" cy="2001200"/>
        </a:xfrm>
        <a:prstGeom prst="rect">
          <a:avLst/>
        </a:prstGeom>
      </xdr:spPr>
    </xdr:pic>
    <xdr:clientData/>
  </xdr:twoCellAnchor>
  <xdr:twoCellAnchor editAs="oneCell">
    <xdr:from>
      <xdr:col>9</xdr:col>
      <xdr:colOff>340950</xdr:colOff>
      <xdr:row>60</xdr:row>
      <xdr:rowOff>2175</xdr:rowOff>
    </xdr:from>
    <xdr:to>
      <xdr:col>12</xdr:col>
      <xdr:colOff>284750</xdr:colOff>
      <xdr:row>69</xdr:row>
      <xdr:rowOff>117425</xdr:rowOff>
    </xdr:to>
    <xdr:pic>
      <xdr:nvPicPr>
        <xdr:cNvPr id="16" name="그림 15" descr="KakaoTalk_20160716_192733078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4228400" y="12232275"/>
          <a:ext cx="2001200" cy="2001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1843500</xdr:colOff>
      <xdr:row>69</xdr:row>
      <xdr:rowOff>114075</xdr:rowOff>
    </xdr:from>
    <xdr:to>
      <xdr:col>5</xdr:col>
      <xdr:colOff>1682525</xdr:colOff>
      <xdr:row>79</xdr:row>
      <xdr:rowOff>19775</xdr:rowOff>
    </xdr:to>
    <xdr:pic>
      <xdr:nvPicPr>
        <xdr:cNvPr id="17" name="그림 16" descr="KakaoTalk_20160716_19273380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958550" y="14230125"/>
          <a:ext cx="2001200" cy="2001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1850625</xdr:colOff>
      <xdr:row>59</xdr:row>
      <xdr:rowOff>130725</xdr:rowOff>
    </xdr:from>
    <xdr:to>
      <xdr:col>5</xdr:col>
      <xdr:colOff>1689650</xdr:colOff>
      <xdr:row>69</xdr:row>
      <xdr:rowOff>36425</xdr:rowOff>
    </xdr:to>
    <xdr:pic>
      <xdr:nvPicPr>
        <xdr:cNvPr id="18" name="그림 17" descr="KakaoTalk_20160716_192734367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965675" y="12151275"/>
          <a:ext cx="2001200" cy="2001200"/>
        </a:xfrm>
        <a:prstGeom prst="rect">
          <a:avLst/>
        </a:prstGeom>
      </xdr:spPr>
    </xdr:pic>
    <xdr:clientData/>
  </xdr:twoCellAnchor>
  <xdr:twoCellAnchor editAs="oneCell">
    <xdr:from>
      <xdr:col>6</xdr:col>
      <xdr:colOff>1114800</xdr:colOff>
      <xdr:row>69</xdr:row>
      <xdr:rowOff>156901</xdr:rowOff>
    </xdr:from>
    <xdr:to>
      <xdr:col>9</xdr:col>
      <xdr:colOff>210875</xdr:colOff>
      <xdr:row>76</xdr:row>
      <xdr:rowOff>190951</xdr:rowOff>
    </xdr:to>
    <xdr:pic>
      <xdr:nvPicPr>
        <xdr:cNvPr id="19" name="그림 18" descr="KakaoTalk_20160716_19273494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097125" y="14272951"/>
          <a:ext cx="2001200" cy="1500900"/>
        </a:xfrm>
        <a:prstGeom prst="rect">
          <a:avLst/>
        </a:prstGeom>
      </xdr:spPr>
    </xdr:pic>
    <xdr:clientData/>
  </xdr:twoCellAnchor>
  <xdr:twoCellAnchor editAs="oneCell">
    <xdr:from>
      <xdr:col>6</xdr:col>
      <xdr:colOff>1521975</xdr:colOff>
      <xdr:row>77</xdr:row>
      <xdr:rowOff>106876</xdr:rowOff>
    </xdr:from>
    <xdr:to>
      <xdr:col>9</xdr:col>
      <xdr:colOff>618050</xdr:colOff>
      <xdr:row>84</xdr:row>
      <xdr:rowOff>140926</xdr:rowOff>
    </xdr:to>
    <xdr:pic>
      <xdr:nvPicPr>
        <xdr:cNvPr id="20" name="그림 19" descr="KakaoTalk_20160716_19273564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04300" y="15899326"/>
          <a:ext cx="2001200" cy="1500900"/>
        </a:xfrm>
        <a:prstGeom prst="rect">
          <a:avLst/>
        </a:prstGeom>
      </xdr:spPr>
    </xdr:pic>
    <xdr:clientData/>
  </xdr:twoCellAnchor>
  <xdr:twoCellAnchor editAs="oneCell">
    <xdr:from>
      <xdr:col>2</xdr:col>
      <xdr:colOff>2013525</xdr:colOff>
      <xdr:row>59</xdr:row>
      <xdr:rowOff>133050</xdr:rowOff>
    </xdr:from>
    <xdr:to>
      <xdr:col>4</xdr:col>
      <xdr:colOff>209250</xdr:colOff>
      <xdr:row>69</xdr:row>
      <xdr:rowOff>38750</xdr:rowOff>
    </xdr:to>
    <xdr:pic>
      <xdr:nvPicPr>
        <xdr:cNvPr id="21" name="그림 20" descr="KakaoTalk_20160716_19273632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823400" y="12153600"/>
          <a:ext cx="1500900" cy="2001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391875</xdr:colOff>
      <xdr:row>79</xdr:row>
      <xdr:rowOff>187800</xdr:rowOff>
    </xdr:from>
    <xdr:to>
      <xdr:col>2</xdr:col>
      <xdr:colOff>1892775</xdr:colOff>
      <xdr:row>89</xdr:row>
      <xdr:rowOff>93500</xdr:rowOff>
    </xdr:to>
    <xdr:pic>
      <xdr:nvPicPr>
        <xdr:cNvPr id="22" name="그림 21" descr="KakaoTalk_20160716_19273695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201750" y="16399350"/>
          <a:ext cx="1500900" cy="2001200"/>
        </a:xfrm>
        <a:prstGeom prst="rect">
          <a:avLst/>
        </a:prstGeom>
      </xdr:spPr>
    </xdr:pic>
    <xdr:clientData/>
  </xdr:twoCellAnchor>
  <xdr:twoCellAnchor editAs="oneCell">
    <xdr:from>
      <xdr:col>7</xdr:col>
      <xdr:colOff>114600</xdr:colOff>
      <xdr:row>92</xdr:row>
      <xdr:rowOff>109200</xdr:rowOff>
    </xdr:from>
    <xdr:to>
      <xdr:col>10</xdr:col>
      <xdr:colOff>58400</xdr:colOff>
      <xdr:row>102</xdr:row>
      <xdr:rowOff>14900</xdr:rowOff>
    </xdr:to>
    <xdr:pic>
      <xdr:nvPicPr>
        <xdr:cNvPr id="23" name="그림 22" descr="KakaoTalk_20160716_19273762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2630450" y="19044900"/>
          <a:ext cx="2001200" cy="2001200"/>
        </a:xfrm>
        <a:prstGeom prst="rect">
          <a:avLst/>
        </a:prstGeom>
      </xdr:spPr>
    </xdr:pic>
    <xdr:clientData/>
  </xdr:twoCellAnchor>
  <xdr:twoCellAnchor editAs="oneCell">
    <xdr:from>
      <xdr:col>5</xdr:col>
      <xdr:colOff>2150550</xdr:colOff>
      <xdr:row>77</xdr:row>
      <xdr:rowOff>125851</xdr:rowOff>
    </xdr:from>
    <xdr:to>
      <xdr:col>6</xdr:col>
      <xdr:colOff>1446650</xdr:colOff>
      <xdr:row>84</xdr:row>
      <xdr:rowOff>159901</xdr:rowOff>
    </xdr:to>
    <xdr:pic>
      <xdr:nvPicPr>
        <xdr:cNvPr id="24" name="그림 23" descr="KakaoTalk_20160716_192738288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427775" y="15918301"/>
          <a:ext cx="2001200" cy="1500900"/>
        </a:xfrm>
        <a:prstGeom prst="rect">
          <a:avLst/>
        </a:prstGeom>
      </xdr:spPr>
    </xdr:pic>
    <xdr:clientData/>
  </xdr:twoCellAnchor>
  <xdr:twoCellAnchor editAs="oneCell">
    <xdr:from>
      <xdr:col>10</xdr:col>
      <xdr:colOff>14550</xdr:colOff>
      <xdr:row>77</xdr:row>
      <xdr:rowOff>66301</xdr:rowOff>
    </xdr:from>
    <xdr:to>
      <xdr:col>12</xdr:col>
      <xdr:colOff>644150</xdr:colOff>
      <xdr:row>84</xdr:row>
      <xdr:rowOff>100351</xdr:rowOff>
    </xdr:to>
    <xdr:pic>
      <xdr:nvPicPr>
        <xdr:cNvPr id="25" name="그림 24" descr="KakaoTalk_20160716_19274526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4587800" y="15858751"/>
          <a:ext cx="2001200" cy="1500900"/>
        </a:xfrm>
        <a:prstGeom prst="rect">
          <a:avLst/>
        </a:prstGeom>
      </xdr:spPr>
    </xdr:pic>
    <xdr:clientData/>
  </xdr:twoCellAnchor>
  <xdr:twoCellAnchor editAs="oneCell">
    <xdr:from>
      <xdr:col>9</xdr:col>
      <xdr:colOff>355050</xdr:colOff>
      <xdr:row>69</xdr:row>
      <xdr:rowOff>178201</xdr:rowOff>
    </xdr:from>
    <xdr:to>
      <xdr:col>12</xdr:col>
      <xdr:colOff>298850</xdr:colOff>
      <xdr:row>77</xdr:row>
      <xdr:rowOff>2701</xdr:rowOff>
    </xdr:to>
    <xdr:pic>
      <xdr:nvPicPr>
        <xdr:cNvPr id="26" name="그림 25" descr="KakaoTalk_20160716_19274606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242500" y="14294251"/>
          <a:ext cx="2001200" cy="1500900"/>
        </a:xfrm>
        <a:prstGeom prst="rect">
          <a:avLst/>
        </a:prstGeom>
      </xdr:spPr>
    </xdr:pic>
    <xdr:clientData/>
  </xdr:twoCellAnchor>
  <xdr:twoCellAnchor editAs="oneCell">
    <xdr:from>
      <xdr:col>2</xdr:col>
      <xdr:colOff>1980075</xdr:colOff>
      <xdr:row>79</xdr:row>
      <xdr:rowOff>175800</xdr:rowOff>
    </xdr:from>
    <xdr:to>
      <xdr:col>4</xdr:col>
      <xdr:colOff>175800</xdr:colOff>
      <xdr:row>89</xdr:row>
      <xdr:rowOff>81500</xdr:rowOff>
    </xdr:to>
    <xdr:pic>
      <xdr:nvPicPr>
        <xdr:cNvPr id="27" name="그림 26" descr="KakaoTalk_20160716_19274666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789950" y="16387350"/>
          <a:ext cx="1500900" cy="2001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1996725</xdr:colOff>
      <xdr:row>69</xdr:row>
      <xdr:rowOff>87675</xdr:rowOff>
    </xdr:from>
    <xdr:to>
      <xdr:col>4</xdr:col>
      <xdr:colOff>192450</xdr:colOff>
      <xdr:row>78</xdr:row>
      <xdr:rowOff>202925</xdr:rowOff>
    </xdr:to>
    <xdr:pic>
      <xdr:nvPicPr>
        <xdr:cNvPr id="28" name="그림 27" descr="KakaoTalk_20160716_192747527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806600" y="14203725"/>
          <a:ext cx="1500900" cy="2001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100200</xdr:colOff>
      <xdr:row>79</xdr:row>
      <xdr:rowOff>132901</xdr:rowOff>
    </xdr:from>
    <xdr:to>
      <xdr:col>5</xdr:col>
      <xdr:colOff>2101400</xdr:colOff>
      <xdr:row>86</xdr:row>
      <xdr:rowOff>166951</xdr:rowOff>
    </xdr:to>
    <xdr:pic>
      <xdr:nvPicPr>
        <xdr:cNvPr id="29" name="그림 28" descr="KakaoTalk_20160716_19274811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377425" y="16344451"/>
          <a:ext cx="2001200" cy="1500900"/>
        </a:xfrm>
        <a:prstGeom prst="rect">
          <a:avLst/>
        </a:prstGeom>
      </xdr:spPr>
    </xdr:pic>
    <xdr:clientData/>
  </xdr:twoCellAnchor>
  <xdr:twoCellAnchor editAs="oneCell">
    <xdr:from>
      <xdr:col>4</xdr:col>
      <xdr:colOff>267900</xdr:colOff>
      <xdr:row>59</xdr:row>
      <xdr:rowOff>130500</xdr:rowOff>
    </xdr:from>
    <xdr:to>
      <xdr:col>4</xdr:col>
      <xdr:colOff>1768800</xdr:colOff>
      <xdr:row>69</xdr:row>
      <xdr:rowOff>36200</xdr:rowOff>
    </xdr:to>
    <xdr:pic>
      <xdr:nvPicPr>
        <xdr:cNvPr id="30" name="그림 29" descr="KakaoTalk_20160716_192748673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382950" y="12151050"/>
          <a:ext cx="1500900" cy="2001200"/>
        </a:xfrm>
        <a:prstGeom prst="rect">
          <a:avLst/>
        </a:prstGeom>
      </xdr:spPr>
    </xdr:pic>
    <xdr:clientData/>
  </xdr:twoCellAnchor>
  <xdr:twoCellAnchor editAs="oneCell">
    <xdr:from>
      <xdr:col>4</xdr:col>
      <xdr:colOff>219225</xdr:colOff>
      <xdr:row>87</xdr:row>
      <xdr:rowOff>23326</xdr:rowOff>
    </xdr:from>
    <xdr:to>
      <xdr:col>5</xdr:col>
      <xdr:colOff>58250</xdr:colOff>
      <xdr:row>94</xdr:row>
      <xdr:rowOff>57376</xdr:rowOff>
    </xdr:to>
    <xdr:pic>
      <xdr:nvPicPr>
        <xdr:cNvPr id="31" name="그림 30" descr="KakaoTalk_20160716_19274937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334275" y="17911276"/>
          <a:ext cx="2001200" cy="1500900"/>
        </a:xfrm>
        <a:prstGeom prst="rect">
          <a:avLst/>
        </a:prstGeom>
      </xdr:spPr>
    </xdr:pic>
    <xdr:clientData/>
  </xdr:twoCellAnchor>
  <xdr:twoCellAnchor editAs="oneCell">
    <xdr:from>
      <xdr:col>4</xdr:col>
      <xdr:colOff>263100</xdr:colOff>
      <xdr:row>69</xdr:row>
      <xdr:rowOff>116175</xdr:rowOff>
    </xdr:from>
    <xdr:to>
      <xdr:col>4</xdr:col>
      <xdr:colOff>1764000</xdr:colOff>
      <xdr:row>79</xdr:row>
      <xdr:rowOff>21875</xdr:rowOff>
    </xdr:to>
    <xdr:pic>
      <xdr:nvPicPr>
        <xdr:cNvPr id="32" name="그림 31" descr="KakaoTalk_20160716_19275002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378150" y="14232225"/>
          <a:ext cx="1500900" cy="2001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185850</xdr:colOff>
      <xdr:row>79</xdr:row>
      <xdr:rowOff>132826</xdr:rowOff>
    </xdr:from>
    <xdr:to>
      <xdr:col>5</xdr:col>
      <xdr:colOff>24875</xdr:colOff>
      <xdr:row>86</xdr:row>
      <xdr:rowOff>166876</xdr:rowOff>
    </xdr:to>
    <xdr:pic>
      <xdr:nvPicPr>
        <xdr:cNvPr id="33" name="그림 32" descr="KakaoTalk_20160716_19275066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300900" y="16344376"/>
          <a:ext cx="2001200" cy="1500900"/>
        </a:xfrm>
        <a:prstGeom prst="rect">
          <a:avLst/>
        </a:prstGeom>
      </xdr:spPr>
    </xdr:pic>
    <xdr:clientData/>
  </xdr:twoCellAnchor>
  <xdr:twoCellAnchor editAs="oneCell">
    <xdr:from>
      <xdr:col>5</xdr:col>
      <xdr:colOff>126300</xdr:colOff>
      <xdr:row>87</xdr:row>
      <xdr:rowOff>63750</xdr:rowOff>
    </xdr:from>
    <xdr:to>
      <xdr:col>5</xdr:col>
      <xdr:colOff>2127500</xdr:colOff>
      <xdr:row>96</xdr:row>
      <xdr:rowOff>179000</xdr:rowOff>
    </xdr:to>
    <xdr:pic>
      <xdr:nvPicPr>
        <xdr:cNvPr id="34" name="그림 33" descr="KakaoTalk_20160716_192751194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403525" y="17951700"/>
          <a:ext cx="2001200" cy="20012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257250</xdr:colOff>
      <xdr:row>94</xdr:row>
      <xdr:rowOff>175650</xdr:rowOff>
    </xdr:from>
    <xdr:to>
      <xdr:col>5</xdr:col>
      <xdr:colOff>96275</xdr:colOff>
      <xdr:row>104</xdr:row>
      <xdr:rowOff>81350</xdr:rowOff>
    </xdr:to>
    <xdr:pic>
      <xdr:nvPicPr>
        <xdr:cNvPr id="35" name="그림 34" descr="KakaoTalk_20160716_19275184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372300" y="19530450"/>
          <a:ext cx="2001200" cy="2001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1416900</xdr:colOff>
      <xdr:row>89</xdr:row>
      <xdr:rowOff>144675</xdr:rowOff>
    </xdr:from>
    <xdr:to>
      <xdr:col>4</xdr:col>
      <xdr:colOff>112925</xdr:colOff>
      <xdr:row>99</xdr:row>
      <xdr:rowOff>50375</xdr:rowOff>
    </xdr:to>
    <xdr:pic>
      <xdr:nvPicPr>
        <xdr:cNvPr id="36" name="그림 35" descr="KakaoTalk_20160716_192752479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226775" y="18451725"/>
          <a:ext cx="2001200" cy="2001200"/>
        </a:xfrm>
        <a:prstGeom prst="rect">
          <a:avLst/>
        </a:prstGeom>
      </xdr:spPr>
    </xdr:pic>
    <xdr:clientData/>
  </xdr:twoCellAnchor>
  <xdr:twoCellAnchor editAs="oneCell">
    <xdr:from>
      <xdr:col>1</xdr:col>
      <xdr:colOff>938250</xdr:colOff>
      <xdr:row>89</xdr:row>
      <xdr:rowOff>170850</xdr:rowOff>
    </xdr:from>
    <xdr:to>
      <xdr:col>2</xdr:col>
      <xdr:colOff>1282100</xdr:colOff>
      <xdr:row>99</xdr:row>
      <xdr:rowOff>76550</xdr:rowOff>
    </xdr:to>
    <xdr:pic>
      <xdr:nvPicPr>
        <xdr:cNvPr id="37" name="그림 36" descr="KakaoTalk_20160716_192753066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090775" y="18477900"/>
          <a:ext cx="2001200" cy="2001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111300</xdr:rowOff>
    </xdr:from>
    <xdr:to>
      <xdr:col>1</xdr:col>
      <xdr:colOff>848675</xdr:colOff>
      <xdr:row>99</xdr:row>
      <xdr:rowOff>17000</xdr:rowOff>
    </xdr:to>
    <xdr:pic>
      <xdr:nvPicPr>
        <xdr:cNvPr id="38" name="그림 37" descr="KakaoTalk_20160716_192753638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18418350"/>
          <a:ext cx="2001200" cy="2001200"/>
        </a:xfrm>
        <a:prstGeom prst="rect">
          <a:avLst/>
        </a:prstGeom>
      </xdr:spPr>
    </xdr:pic>
    <xdr:clientData/>
  </xdr:twoCellAnchor>
  <xdr:twoCellAnchor editAs="oneCell">
    <xdr:from>
      <xdr:col>5</xdr:col>
      <xdr:colOff>2247900</xdr:colOff>
      <xdr:row>92</xdr:row>
      <xdr:rowOff>108900</xdr:rowOff>
    </xdr:from>
    <xdr:to>
      <xdr:col>7</xdr:col>
      <xdr:colOff>10475</xdr:colOff>
      <xdr:row>102</xdr:row>
      <xdr:rowOff>14600</xdr:rowOff>
    </xdr:to>
    <xdr:pic>
      <xdr:nvPicPr>
        <xdr:cNvPr id="39" name="그림 38" descr="KakaoTalk_20160716_192754193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0525125" y="19044600"/>
          <a:ext cx="2001200" cy="2001200"/>
        </a:xfrm>
        <a:prstGeom prst="rect">
          <a:avLst/>
        </a:prstGeom>
      </xdr:spPr>
    </xdr:pic>
    <xdr:clientData/>
  </xdr:twoCellAnchor>
  <xdr:twoCellAnchor editAs="oneCell">
    <xdr:from>
      <xdr:col>5</xdr:col>
      <xdr:colOff>159525</xdr:colOff>
      <xdr:row>97</xdr:row>
      <xdr:rowOff>96976</xdr:rowOff>
    </xdr:from>
    <xdr:to>
      <xdr:col>5</xdr:col>
      <xdr:colOff>2160725</xdr:colOff>
      <xdr:row>104</xdr:row>
      <xdr:rowOff>131026</xdr:rowOff>
    </xdr:to>
    <xdr:pic>
      <xdr:nvPicPr>
        <xdr:cNvPr id="40" name="그림 39" descr="KakaoTalk_20160716_192754714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8436750" y="20080426"/>
          <a:ext cx="2001200" cy="1500900"/>
        </a:xfrm>
        <a:prstGeom prst="rect">
          <a:avLst/>
        </a:prstGeom>
      </xdr:spPr>
    </xdr:pic>
    <xdr:clientData/>
  </xdr:twoCellAnchor>
  <xdr:twoCellAnchor editAs="oneCell">
    <xdr:from>
      <xdr:col>10</xdr:col>
      <xdr:colOff>4725</xdr:colOff>
      <xdr:row>84</xdr:row>
      <xdr:rowOff>161251</xdr:rowOff>
    </xdr:from>
    <xdr:to>
      <xdr:col>12</xdr:col>
      <xdr:colOff>634325</xdr:colOff>
      <xdr:row>91</xdr:row>
      <xdr:rowOff>195301</xdr:rowOff>
    </xdr:to>
    <xdr:pic>
      <xdr:nvPicPr>
        <xdr:cNvPr id="41" name="그림 40" descr="KakaoTalk_20160716_192755150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4577975" y="17420551"/>
          <a:ext cx="2001200" cy="1500900"/>
        </a:xfrm>
        <a:prstGeom prst="rect">
          <a:avLst/>
        </a:prstGeom>
      </xdr:spPr>
    </xdr:pic>
    <xdr:clientData/>
  </xdr:twoCellAnchor>
  <xdr:twoCellAnchor editAs="oneCell">
    <xdr:from>
      <xdr:col>7</xdr:col>
      <xdr:colOff>11850</xdr:colOff>
      <xdr:row>85</xdr:row>
      <xdr:rowOff>6451</xdr:rowOff>
    </xdr:from>
    <xdr:to>
      <xdr:col>9</xdr:col>
      <xdr:colOff>641450</xdr:colOff>
      <xdr:row>92</xdr:row>
      <xdr:rowOff>40501</xdr:rowOff>
    </xdr:to>
    <xdr:pic>
      <xdr:nvPicPr>
        <xdr:cNvPr id="42" name="그림 41" descr="KakaoTalk_20160716_192755794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2527700" y="17475301"/>
          <a:ext cx="2001200" cy="1500900"/>
        </a:xfrm>
        <a:prstGeom prst="rect">
          <a:avLst/>
        </a:prstGeom>
      </xdr:spPr>
    </xdr:pic>
    <xdr:clientData/>
  </xdr:twoCellAnchor>
  <xdr:twoCellAnchor editAs="oneCell">
    <xdr:from>
      <xdr:col>5</xdr:col>
      <xdr:colOff>2162100</xdr:colOff>
      <xdr:row>84</xdr:row>
      <xdr:rowOff>194551</xdr:rowOff>
    </xdr:from>
    <xdr:to>
      <xdr:col>6</xdr:col>
      <xdr:colOff>1458200</xdr:colOff>
      <xdr:row>92</xdr:row>
      <xdr:rowOff>19051</xdr:rowOff>
    </xdr:to>
    <xdr:pic>
      <xdr:nvPicPr>
        <xdr:cNvPr id="43" name="그림 42" descr="KakaoTalk_20160716_192757262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0439325" y="17453851"/>
          <a:ext cx="2001200" cy="1500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1257300</xdr:colOff>
      <xdr:row>67</xdr:row>
      <xdr:rowOff>47625</xdr:rowOff>
    </xdr:from>
    <xdr:to>
      <xdr:col>3</xdr:col>
      <xdr:colOff>904875</xdr:colOff>
      <xdr:row>74</xdr:row>
      <xdr:rowOff>38100</xdr:rowOff>
    </xdr:to>
    <xdr:pic>
      <xdr:nvPicPr>
        <xdr:cNvPr id="2" name="그림 1" descr="KakaoTalk_20160716_18312240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67175" y="13744575"/>
          <a:ext cx="1943100" cy="1457325"/>
        </a:xfrm>
        <a:prstGeom prst="rect">
          <a:avLst/>
        </a:prstGeom>
      </xdr:spPr>
    </xdr:pic>
    <xdr:clientData/>
  </xdr:twoCellAnchor>
  <xdr:twoCellAnchor editAs="oneCell">
    <xdr:from>
      <xdr:col>1</xdr:col>
      <xdr:colOff>921525</xdr:colOff>
      <xdr:row>67</xdr:row>
      <xdr:rowOff>47625</xdr:rowOff>
    </xdr:from>
    <xdr:to>
      <xdr:col>2</xdr:col>
      <xdr:colOff>1209675</xdr:colOff>
      <xdr:row>74</xdr:row>
      <xdr:rowOff>39900</xdr:rowOff>
    </xdr:to>
    <xdr:pic>
      <xdr:nvPicPr>
        <xdr:cNvPr id="3" name="그림 2" descr="KakaoTalk_20160716_19023243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74050" y="13744575"/>
          <a:ext cx="1945500" cy="1459125"/>
        </a:xfrm>
        <a:prstGeom prst="rect">
          <a:avLst/>
        </a:prstGeom>
      </xdr:spPr>
    </xdr:pic>
    <xdr:clientData/>
  </xdr:twoCellAnchor>
  <xdr:twoCellAnchor editAs="oneCell">
    <xdr:from>
      <xdr:col>0</xdr:col>
      <xdr:colOff>14250</xdr:colOff>
      <xdr:row>70</xdr:row>
      <xdr:rowOff>5886</xdr:rowOff>
    </xdr:from>
    <xdr:to>
      <xdr:col>1</xdr:col>
      <xdr:colOff>866775</xdr:colOff>
      <xdr:row>77</xdr:row>
      <xdr:rowOff>42824</xdr:rowOff>
    </xdr:to>
    <xdr:pic>
      <xdr:nvPicPr>
        <xdr:cNvPr id="4" name="그림 3" descr="KakaoTalk_20160716_19041027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50" y="14331486"/>
          <a:ext cx="2005050" cy="1503788"/>
        </a:xfrm>
        <a:prstGeom prst="rect">
          <a:avLst/>
        </a:prstGeom>
      </xdr:spPr>
    </xdr:pic>
    <xdr:clientData/>
  </xdr:twoCellAnchor>
  <xdr:twoCellAnchor editAs="oneCell">
    <xdr:from>
      <xdr:col>2</xdr:col>
      <xdr:colOff>2154975</xdr:colOff>
      <xdr:row>56</xdr:row>
      <xdr:rowOff>194569</xdr:rowOff>
    </xdr:from>
    <xdr:to>
      <xdr:col>4</xdr:col>
      <xdr:colOff>1704975</xdr:colOff>
      <xdr:row>67</xdr:row>
      <xdr:rowOff>30900</xdr:rowOff>
    </xdr:to>
    <xdr:pic>
      <xdr:nvPicPr>
        <xdr:cNvPr id="5" name="그림 4" descr="KakaoTalk_20160716_19051786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64850" y="11586469"/>
          <a:ext cx="2855175" cy="2141381"/>
        </a:xfrm>
        <a:prstGeom prst="rect">
          <a:avLst/>
        </a:prstGeom>
      </xdr:spPr>
    </xdr:pic>
    <xdr:clientData/>
  </xdr:twoCellAnchor>
  <xdr:twoCellAnchor editAs="oneCell">
    <xdr:from>
      <xdr:col>1</xdr:col>
      <xdr:colOff>923850</xdr:colOff>
      <xdr:row>56</xdr:row>
      <xdr:rowOff>200024</xdr:rowOff>
    </xdr:from>
    <xdr:to>
      <xdr:col>2</xdr:col>
      <xdr:colOff>2105026</xdr:colOff>
      <xdr:row>67</xdr:row>
      <xdr:rowOff>23869</xdr:rowOff>
    </xdr:to>
    <xdr:pic>
      <xdr:nvPicPr>
        <xdr:cNvPr id="6" name="그림 5" descr="KakaoTalk_20160717_16511972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76375" y="11591924"/>
          <a:ext cx="2838526" cy="21288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7049</xdr:rowOff>
    </xdr:from>
    <xdr:to>
      <xdr:col>1</xdr:col>
      <xdr:colOff>878156</xdr:colOff>
      <xdr:row>69</xdr:row>
      <xdr:rowOff>200024</xdr:rowOff>
    </xdr:to>
    <xdr:pic>
      <xdr:nvPicPr>
        <xdr:cNvPr id="7" name="그림 6" descr="KakaoTalk_20160717_17012467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11608499"/>
          <a:ext cx="2030681" cy="2707575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73</xdr:row>
      <xdr:rowOff>161925</xdr:rowOff>
    </xdr:from>
    <xdr:to>
      <xdr:col>6</xdr:col>
      <xdr:colOff>265875</xdr:colOff>
      <xdr:row>82</xdr:row>
      <xdr:rowOff>25575</xdr:rowOff>
    </xdr:to>
    <xdr:pic>
      <xdr:nvPicPr>
        <xdr:cNvPr id="8" name="그림 7" descr="KakaoTalk_20160717_20431530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0" y="15116175"/>
          <a:ext cx="2332800" cy="1749600"/>
        </a:xfrm>
        <a:prstGeom prst="rect">
          <a:avLst/>
        </a:prstGeom>
      </xdr:spPr>
    </xdr:pic>
    <xdr:clientData/>
  </xdr:twoCellAnchor>
  <xdr:twoCellAnchor editAs="oneCell">
    <xdr:from>
      <xdr:col>4</xdr:col>
      <xdr:colOff>16650</xdr:colOff>
      <xdr:row>76</xdr:row>
      <xdr:rowOff>26175</xdr:rowOff>
    </xdr:from>
    <xdr:to>
      <xdr:col>5</xdr:col>
      <xdr:colOff>187275</xdr:colOff>
      <xdr:row>84</xdr:row>
      <xdr:rowOff>99375</xdr:rowOff>
    </xdr:to>
    <xdr:pic>
      <xdr:nvPicPr>
        <xdr:cNvPr id="9" name="그림 8" descr="KakaoTalk_20160717_20431597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131700" y="15609075"/>
          <a:ext cx="2332800" cy="1749600"/>
        </a:xfrm>
        <a:prstGeom prst="rect">
          <a:avLst/>
        </a:prstGeom>
      </xdr:spPr>
    </xdr:pic>
    <xdr:clientData/>
  </xdr:twoCellAnchor>
  <xdr:twoCellAnchor editAs="oneCell">
    <xdr:from>
      <xdr:col>4</xdr:col>
      <xdr:colOff>23774</xdr:colOff>
      <xdr:row>67</xdr:row>
      <xdr:rowOff>109500</xdr:rowOff>
    </xdr:from>
    <xdr:to>
      <xdr:col>4</xdr:col>
      <xdr:colOff>1771649</xdr:colOff>
      <xdr:row>75</xdr:row>
      <xdr:rowOff>182700</xdr:rowOff>
    </xdr:to>
    <xdr:pic>
      <xdr:nvPicPr>
        <xdr:cNvPr id="10" name="그림 9" descr="KakaoTalk_20160717_204316776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138824" y="13806450"/>
          <a:ext cx="1747875" cy="1749600"/>
        </a:xfrm>
        <a:prstGeom prst="rect">
          <a:avLst/>
        </a:prstGeom>
      </xdr:spPr>
    </xdr:pic>
    <xdr:clientData/>
  </xdr:twoCellAnchor>
  <xdr:twoCellAnchor editAs="oneCell">
    <xdr:from>
      <xdr:col>4</xdr:col>
      <xdr:colOff>1821600</xdr:colOff>
      <xdr:row>65</xdr:row>
      <xdr:rowOff>97575</xdr:rowOff>
    </xdr:from>
    <xdr:to>
      <xdr:col>5</xdr:col>
      <xdr:colOff>1992225</xdr:colOff>
      <xdr:row>73</xdr:row>
      <xdr:rowOff>170775</xdr:rowOff>
    </xdr:to>
    <xdr:pic>
      <xdr:nvPicPr>
        <xdr:cNvPr id="11" name="그림 10" descr="KakaoTalk_20160717_204317366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936650" y="13375425"/>
          <a:ext cx="2332800" cy="1749600"/>
        </a:xfrm>
        <a:prstGeom prst="rect">
          <a:avLst/>
        </a:prstGeom>
      </xdr:spPr>
    </xdr:pic>
    <xdr:clientData/>
  </xdr:twoCellAnchor>
  <xdr:twoCellAnchor editAs="oneCell">
    <xdr:from>
      <xdr:col>5</xdr:col>
      <xdr:colOff>2019225</xdr:colOff>
      <xdr:row>65</xdr:row>
      <xdr:rowOff>104700</xdr:rowOff>
    </xdr:from>
    <xdr:to>
      <xdr:col>7</xdr:col>
      <xdr:colOff>551550</xdr:colOff>
      <xdr:row>73</xdr:row>
      <xdr:rowOff>177900</xdr:rowOff>
    </xdr:to>
    <xdr:pic>
      <xdr:nvPicPr>
        <xdr:cNvPr id="12" name="그림 11" descr="KakaoTalk_20160717_20431806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296450" y="13382550"/>
          <a:ext cx="2332800" cy="1749600"/>
        </a:xfrm>
        <a:prstGeom prst="rect">
          <a:avLst/>
        </a:prstGeom>
      </xdr:spPr>
    </xdr:pic>
    <xdr:clientData/>
  </xdr:twoCellAnchor>
  <xdr:twoCellAnchor editAs="oneCell">
    <xdr:from>
      <xdr:col>5</xdr:col>
      <xdr:colOff>2026350</xdr:colOff>
      <xdr:row>57</xdr:row>
      <xdr:rowOff>16575</xdr:rowOff>
    </xdr:from>
    <xdr:to>
      <xdr:col>7</xdr:col>
      <xdr:colOff>558675</xdr:colOff>
      <xdr:row>65</xdr:row>
      <xdr:rowOff>89775</xdr:rowOff>
    </xdr:to>
    <xdr:pic>
      <xdr:nvPicPr>
        <xdr:cNvPr id="13" name="그림 12" descr="KakaoTalk_20160717_204318488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303575" y="11618025"/>
          <a:ext cx="2332800" cy="1749600"/>
        </a:xfrm>
        <a:prstGeom prst="rect">
          <a:avLst/>
        </a:prstGeom>
      </xdr:spPr>
    </xdr:pic>
    <xdr:clientData/>
  </xdr:twoCellAnchor>
  <xdr:twoCellAnchor editAs="oneCell">
    <xdr:from>
      <xdr:col>4</xdr:col>
      <xdr:colOff>1757250</xdr:colOff>
      <xdr:row>57</xdr:row>
      <xdr:rowOff>14175</xdr:rowOff>
    </xdr:from>
    <xdr:to>
      <xdr:col>5</xdr:col>
      <xdr:colOff>1927875</xdr:colOff>
      <xdr:row>65</xdr:row>
      <xdr:rowOff>87375</xdr:rowOff>
    </xdr:to>
    <xdr:pic>
      <xdr:nvPicPr>
        <xdr:cNvPr id="14" name="그림 13" descr="KakaoTalk_20160717_20431936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872300" y="11615625"/>
          <a:ext cx="2332800" cy="1749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1926300</xdr:colOff>
      <xdr:row>74</xdr:row>
      <xdr:rowOff>107025</xdr:rowOff>
    </xdr:from>
    <xdr:to>
      <xdr:col>3</xdr:col>
      <xdr:colOff>942975</xdr:colOff>
      <xdr:row>82</xdr:row>
      <xdr:rowOff>180225</xdr:rowOff>
    </xdr:to>
    <xdr:pic>
      <xdr:nvPicPr>
        <xdr:cNvPr id="15" name="그림 14" descr="KakaoTalk_20160717_204319976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736175" y="15270825"/>
          <a:ext cx="1312200" cy="1749600"/>
        </a:xfrm>
        <a:prstGeom prst="rect">
          <a:avLst/>
        </a:prstGeom>
      </xdr:spPr>
    </xdr:pic>
    <xdr:clientData/>
  </xdr:twoCellAnchor>
  <xdr:twoCellAnchor editAs="oneCell">
    <xdr:from>
      <xdr:col>1</xdr:col>
      <xdr:colOff>1257150</xdr:colOff>
      <xdr:row>74</xdr:row>
      <xdr:rowOff>95100</xdr:rowOff>
    </xdr:from>
    <xdr:to>
      <xdr:col>2</xdr:col>
      <xdr:colOff>1932600</xdr:colOff>
      <xdr:row>82</xdr:row>
      <xdr:rowOff>168300</xdr:rowOff>
    </xdr:to>
    <xdr:pic>
      <xdr:nvPicPr>
        <xdr:cNvPr id="16" name="그림 15" descr="KakaoTalk_20160717_204321220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409675" y="15258900"/>
          <a:ext cx="2332800" cy="174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77</xdr:row>
      <xdr:rowOff>73650</xdr:rowOff>
    </xdr:from>
    <xdr:to>
      <xdr:col>1</xdr:col>
      <xdr:colOff>1200150</xdr:colOff>
      <xdr:row>85</xdr:row>
      <xdr:rowOff>147469</xdr:rowOff>
    </xdr:to>
    <xdr:pic>
      <xdr:nvPicPr>
        <xdr:cNvPr id="17" name="그림 16" descr="청소 사진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9050" y="15866100"/>
          <a:ext cx="2333625" cy="1750219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34</xdr:row>
      <xdr:rowOff>209549</xdr:rowOff>
    </xdr:from>
    <xdr:to>
      <xdr:col>7</xdr:col>
      <xdr:colOff>654844</xdr:colOff>
      <xdr:row>48</xdr:row>
      <xdr:rowOff>152399</xdr:rowOff>
    </xdr:to>
    <xdr:pic>
      <xdr:nvPicPr>
        <xdr:cNvPr id="18" name="그림 17" descr="KakaoTalk_20160717_180756854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553700" y="7534274"/>
          <a:ext cx="2178844" cy="2905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76200</xdr:colOff>
      <xdr:row>27</xdr:row>
      <xdr:rowOff>66675</xdr:rowOff>
    </xdr:from>
    <xdr:to>
      <xdr:col>9</xdr:col>
      <xdr:colOff>85725</xdr:colOff>
      <xdr:row>37</xdr:row>
      <xdr:rowOff>100013</xdr:rowOff>
    </xdr:to>
    <xdr:pic>
      <xdr:nvPicPr>
        <xdr:cNvPr id="34" name="그림 33" descr="KakaoTalk_20160717_21043608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20375" y="5895975"/>
          <a:ext cx="2914650" cy="218598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37</xdr:row>
      <xdr:rowOff>190500</xdr:rowOff>
    </xdr:from>
    <xdr:to>
      <xdr:col>9</xdr:col>
      <xdr:colOff>66674</xdr:colOff>
      <xdr:row>48</xdr:row>
      <xdr:rowOff>78581</xdr:rowOff>
    </xdr:to>
    <xdr:pic>
      <xdr:nvPicPr>
        <xdr:cNvPr id="35" name="그림 34" descr="KakaoTalk_20160717_210436917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91799" y="8172450"/>
          <a:ext cx="2924175" cy="2193131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48</xdr:row>
      <xdr:rowOff>161925</xdr:rowOff>
    </xdr:from>
    <xdr:to>
      <xdr:col>9</xdr:col>
      <xdr:colOff>133350</xdr:colOff>
      <xdr:row>67</xdr:row>
      <xdr:rowOff>9525</xdr:rowOff>
    </xdr:to>
    <xdr:pic>
      <xdr:nvPicPr>
        <xdr:cNvPr id="36" name="그림 35" descr="KakaoTalk_20160718_13445291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668000" y="10448925"/>
          <a:ext cx="2914650" cy="3886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37</xdr:row>
      <xdr:rowOff>0</xdr:rowOff>
    </xdr:from>
    <xdr:to>
      <xdr:col>8</xdr:col>
      <xdr:colOff>15875</xdr:colOff>
      <xdr:row>45</xdr:row>
      <xdr:rowOff>0</xdr:rowOff>
    </xdr:to>
    <xdr:pic>
      <xdr:nvPicPr>
        <xdr:cNvPr id="5" name="그림 4" descr="KakaoTalk_20160718_19371020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44175" y="7981950"/>
          <a:ext cx="2235200" cy="16764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45</xdr:row>
      <xdr:rowOff>104776</xdr:rowOff>
    </xdr:from>
    <xdr:to>
      <xdr:col>8</xdr:col>
      <xdr:colOff>25400</xdr:colOff>
      <xdr:row>53</xdr:row>
      <xdr:rowOff>47626</xdr:rowOff>
    </xdr:to>
    <xdr:pic>
      <xdr:nvPicPr>
        <xdr:cNvPr id="6" name="그림 5" descr="KakaoTalk_20160718_19372264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53700" y="9763126"/>
          <a:ext cx="2235200" cy="1676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19048</xdr:colOff>
      <xdr:row>41</xdr:row>
      <xdr:rowOff>200025</xdr:rowOff>
    </xdr:from>
    <xdr:to>
      <xdr:col>6</xdr:col>
      <xdr:colOff>1476373</xdr:colOff>
      <xdr:row>51</xdr:row>
      <xdr:rowOff>19050</xdr:rowOff>
    </xdr:to>
    <xdr:pic>
      <xdr:nvPicPr>
        <xdr:cNvPr id="6" name="그림 5" descr="KakaoTalk_20160720_22094290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63223" y="9020175"/>
          <a:ext cx="1457325" cy="1943100"/>
        </a:xfrm>
        <a:prstGeom prst="rect">
          <a:avLst/>
        </a:prstGeom>
      </xdr:spPr>
    </xdr:pic>
    <xdr:clientData/>
  </xdr:twoCellAnchor>
  <xdr:twoCellAnchor editAs="oneCell">
    <xdr:from>
      <xdr:col>6</xdr:col>
      <xdr:colOff>30955</xdr:colOff>
      <xdr:row>32</xdr:row>
      <xdr:rowOff>171450</xdr:rowOff>
    </xdr:from>
    <xdr:to>
      <xdr:col>6</xdr:col>
      <xdr:colOff>1488279</xdr:colOff>
      <xdr:row>41</xdr:row>
      <xdr:rowOff>200024</xdr:rowOff>
    </xdr:to>
    <xdr:pic>
      <xdr:nvPicPr>
        <xdr:cNvPr id="7" name="그림 6" descr="KakaoTalk_20160720_22094352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75130" y="7077075"/>
          <a:ext cx="1457324" cy="19430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</xdr:colOff>
      <xdr:row>42</xdr:row>
      <xdr:rowOff>152400</xdr:rowOff>
    </xdr:from>
    <xdr:to>
      <xdr:col>13</xdr:col>
      <xdr:colOff>184425</xdr:colOff>
      <xdr:row>52</xdr:row>
      <xdr:rowOff>188325</xdr:rowOff>
    </xdr:to>
    <xdr:pic>
      <xdr:nvPicPr>
        <xdr:cNvPr id="2" name="그림 1" descr="e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496925" y="91821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35700</xdr:colOff>
      <xdr:row>32</xdr:row>
      <xdr:rowOff>92850</xdr:rowOff>
    </xdr:from>
    <xdr:to>
      <xdr:col>13</xdr:col>
      <xdr:colOff>172500</xdr:colOff>
      <xdr:row>42</xdr:row>
      <xdr:rowOff>128775</xdr:rowOff>
    </xdr:to>
    <xdr:pic>
      <xdr:nvPicPr>
        <xdr:cNvPr id="3" name="그림 2" descr="image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485000" y="69984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33300</xdr:colOff>
      <xdr:row>42</xdr:row>
      <xdr:rowOff>109500</xdr:rowOff>
    </xdr:from>
    <xdr:to>
      <xdr:col>9</xdr:col>
      <xdr:colOff>8175</xdr:colOff>
      <xdr:row>52</xdr:row>
      <xdr:rowOff>145425</xdr:rowOff>
    </xdr:to>
    <xdr:pic>
      <xdr:nvPicPr>
        <xdr:cNvPr id="4" name="그림 3" descr="rrr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577475" y="91392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30900</xdr:colOff>
      <xdr:row>32</xdr:row>
      <xdr:rowOff>78525</xdr:rowOff>
    </xdr:from>
    <xdr:to>
      <xdr:col>9</xdr:col>
      <xdr:colOff>5775</xdr:colOff>
      <xdr:row>42</xdr:row>
      <xdr:rowOff>114450</xdr:rowOff>
    </xdr:to>
    <xdr:pic>
      <xdr:nvPicPr>
        <xdr:cNvPr id="5" name="그림 4" descr="ttt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5075" y="6984150"/>
          <a:ext cx="2880000" cy="216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38</xdr:row>
      <xdr:rowOff>0</xdr:rowOff>
    </xdr:from>
    <xdr:to>
      <xdr:col>8</xdr:col>
      <xdr:colOff>3176</xdr:colOff>
      <xdr:row>45</xdr:row>
      <xdr:rowOff>200026</xdr:rowOff>
    </xdr:to>
    <xdr:pic>
      <xdr:nvPicPr>
        <xdr:cNvPr id="2" name="그림 1" descr="KakaoTalk_20160722_20375658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44175" y="8191500"/>
          <a:ext cx="2222501" cy="166687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8</xdr:col>
      <xdr:colOff>9525</xdr:colOff>
      <xdr:row>53</xdr:row>
      <xdr:rowOff>147638</xdr:rowOff>
    </xdr:to>
    <xdr:pic>
      <xdr:nvPicPr>
        <xdr:cNvPr id="3" name="그림 2" descr="KakaoTalk_20160722_20375693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44175" y="9867900"/>
          <a:ext cx="2228850" cy="16716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54"/>
  <sheetViews>
    <sheetView topLeftCell="A16" workbookViewId="0">
      <selection activeCell="C35" sqref="C35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7.375" customWidth="1"/>
    <col min="7" max="7" width="20.125" customWidth="1"/>
  </cols>
  <sheetData>
    <row r="1" spans="1:7" ht="25.5">
      <c r="A1" s="201" t="s">
        <v>0</v>
      </c>
      <c r="B1" s="201"/>
      <c r="C1" s="201"/>
      <c r="D1" s="201"/>
      <c r="E1" s="201"/>
      <c r="F1" s="201"/>
      <c r="G1" s="2"/>
    </row>
    <row r="2" spans="1:7">
      <c r="A2" s="4" t="s">
        <v>1</v>
      </c>
      <c r="B2" s="36">
        <v>42552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  <c r="G3" s="2"/>
    </row>
    <row r="4" spans="1:7">
      <c r="A4" s="4" t="s">
        <v>6</v>
      </c>
      <c r="B4" s="12">
        <v>853700</v>
      </c>
      <c r="C4" s="13" t="s">
        <v>7</v>
      </c>
      <c r="D4" s="14">
        <v>7.0000000000000007E-2</v>
      </c>
      <c r="E4" s="15" t="s">
        <v>8</v>
      </c>
      <c r="F4" s="14">
        <v>0.17</v>
      </c>
      <c r="G4" s="2"/>
    </row>
    <row r="5" spans="1:7">
      <c r="A5" s="4" t="s">
        <v>9</v>
      </c>
      <c r="B5" s="16">
        <f>B6-B4</f>
        <v>824000</v>
      </c>
      <c r="C5" s="15" t="s">
        <v>10</v>
      </c>
      <c r="D5" s="14">
        <v>0.14000000000000001</v>
      </c>
      <c r="E5" s="15" t="s">
        <v>11</v>
      </c>
      <c r="F5" s="14">
        <v>0</v>
      </c>
      <c r="G5" s="17">
        <v>52409100</v>
      </c>
    </row>
    <row r="6" spans="1:7">
      <c r="A6" s="4" t="s">
        <v>12</v>
      </c>
      <c r="B6" s="16">
        <v>1677700</v>
      </c>
      <c r="C6" s="13" t="s">
        <v>13</v>
      </c>
      <c r="D6" s="14">
        <v>7.0000000000000007E-2</v>
      </c>
      <c r="E6" s="15" t="s">
        <v>14</v>
      </c>
      <c r="F6" s="14">
        <v>0</v>
      </c>
      <c r="G6" s="18"/>
    </row>
    <row r="7" spans="1:7">
      <c r="A7" s="4" t="s">
        <v>15</v>
      </c>
      <c r="B7" s="16">
        <f>B6</f>
        <v>1677700</v>
      </c>
      <c r="C7" s="15" t="s">
        <v>16</v>
      </c>
      <c r="D7" s="14">
        <v>0.24</v>
      </c>
      <c r="E7" s="15" t="s">
        <v>17</v>
      </c>
      <c r="F7" s="14">
        <v>0.26</v>
      </c>
      <c r="G7" s="19"/>
    </row>
    <row r="8" spans="1:7">
      <c r="A8" s="4" t="s">
        <v>18</v>
      </c>
      <c r="B8" s="110">
        <v>70548700</v>
      </c>
      <c r="C8" s="13" t="s">
        <v>19</v>
      </c>
      <c r="D8" s="14">
        <v>0.03</v>
      </c>
      <c r="E8" s="15"/>
      <c r="F8" s="14"/>
      <c r="G8" s="2"/>
    </row>
    <row r="9" spans="1:7">
      <c r="A9" s="4" t="s">
        <v>20</v>
      </c>
      <c r="B9" s="20">
        <f>B7/B8</f>
        <v>2.3780735860476521E-2</v>
      </c>
      <c r="C9" s="13"/>
      <c r="D9" s="14"/>
      <c r="E9" s="15"/>
      <c r="F9" s="21"/>
      <c r="G9" s="2"/>
    </row>
    <row r="10" spans="1:7" ht="18.75">
      <c r="A10" s="204" t="s">
        <v>21</v>
      </c>
      <c r="B10" s="204"/>
      <c r="C10" s="204"/>
      <c r="D10" s="204"/>
      <c r="E10" s="204"/>
      <c r="F10" s="204"/>
      <c r="G10" s="2"/>
    </row>
    <row r="11" spans="1:7">
      <c r="A11" s="205" t="s">
        <v>22</v>
      </c>
      <c r="B11" s="4" t="s">
        <v>23</v>
      </c>
      <c r="C11" s="4" t="s">
        <v>24</v>
      </c>
      <c r="D11" s="4" t="s">
        <v>25</v>
      </c>
      <c r="E11" s="4"/>
      <c r="F11" s="22" t="s">
        <v>26</v>
      </c>
      <c r="G11" s="2"/>
    </row>
    <row r="12" spans="1:7">
      <c r="A12" s="205"/>
      <c r="B12" s="23" t="s">
        <v>63</v>
      </c>
      <c r="C12" s="8" t="s">
        <v>67</v>
      </c>
      <c r="D12" s="206" t="s">
        <v>27</v>
      </c>
      <c r="E12" s="23" t="s">
        <v>71</v>
      </c>
      <c r="F12" s="8">
        <v>6</v>
      </c>
      <c r="G12" s="2"/>
    </row>
    <row r="13" spans="1:7">
      <c r="A13" s="205"/>
      <c r="B13" s="23" t="s">
        <v>64</v>
      </c>
      <c r="C13" s="8" t="s">
        <v>68</v>
      </c>
      <c r="D13" s="206"/>
      <c r="E13" s="23" t="s">
        <v>72</v>
      </c>
      <c r="F13" s="8">
        <v>4</v>
      </c>
      <c r="G13" s="2"/>
    </row>
    <row r="14" spans="1:7">
      <c r="A14" s="205"/>
      <c r="B14" s="23" t="s">
        <v>65</v>
      </c>
      <c r="C14" s="8" t="s">
        <v>69</v>
      </c>
      <c r="D14" s="206" t="s">
        <v>28</v>
      </c>
      <c r="E14" s="23" t="s">
        <v>73</v>
      </c>
      <c r="F14" s="8">
        <v>0</v>
      </c>
      <c r="G14" s="2"/>
    </row>
    <row r="15" spans="1:7">
      <c r="A15" s="205"/>
      <c r="B15" s="23" t="s">
        <v>66</v>
      </c>
      <c r="C15" s="8" t="s">
        <v>70</v>
      </c>
      <c r="D15" s="206"/>
      <c r="E15" s="23" t="s">
        <v>74</v>
      </c>
      <c r="F15" s="8">
        <v>0</v>
      </c>
      <c r="G15" s="2"/>
    </row>
    <row r="16" spans="1:7" ht="18.75">
      <c r="A16" s="204" t="s">
        <v>29</v>
      </c>
      <c r="B16" s="204"/>
      <c r="C16" s="204"/>
      <c r="D16" s="204"/>
      <c r="E16" s="204"/>
      <c r="F16" s="204"/>
      <c r="G16" s="2"/>
    </row>
    <row r="17" spans="1:7">
      <c r="A17" s="24"/>
      <c r="B17" s="4" t="s">
        <v>30</v>
      </c>
      <c r="C17" s="4" t="s">
        <v>31</v>
      </c>
      <c r="D17" s="4" t="s">
        <v>32</v>
      </c>
      <c r="E17" s="227" t="s">
        <v>33</v>
      </c>
      <c r="F17" s="228"/>
      <c r="G17" s="1"/>
    </row>
    <row r="18" spans="1:7">
      <c r="A18" s="205" t="s">
        <v>34</v>
      </c>
      <c r="B18" s="25">
        <v>0.47916666666666669</v>
      </c>
      <c r="C18" s="25" t="s">
        <v>55</v>
      </c>
      <c r="D18" s="26">
        <v>8</v>
      </c>
      <c r="E18" s="230"/>
      <c r="F18" s="231"/>
      <c r="G18" s="1"/>
    </row>
    <row r="19" spans="1:7">
      <c r="A19" s="205"/>
      <c r="B19" s="25">
        <v>0.48958333333333331</v>
      </c>
      <c r="C19" s="25" t="s">
        <v>56</v>
      </c>
      <c r="D19" s="26">
        <v>3</v>
      </c>
      <c r="E19" s="230"/>
      <c r="F19" s="231"/>
      <c r="G19" s="1"/>
    </row>
    <row r="20" spans="1:7">
      <c r="A20" s="205"/>
      <c r="B20" s="25">
        <v>0.52083333333333337</v>
      </c>
      <c r="C20" s="25" t="s">
        <v>57</v>
      </c>
      <c r="D20" s="26">
        <v>6</v>
      </c>
      <c r="E20" s="230"/>
      <c r="F20" s="231"/>
      <c r="G20" s="1"/>
    </row>
    <row r="21" spans="1:7">
      <c r="A21" s="205"/>
      <c r="B21" s="25"/>
      <c r="C21" s="25"/>
      <c r="D21" s="26"/>
      <c r="E21" s="230"/>
      <c r="F21" s="231"/>
      <c r="G21" s="1"/>
    </row>
    <row r="22" spans="1:7">
      <c r="A22" s="205"/>
      <c r="B22" s="25"/>
      <c r="C22" s="3"/>
      <c r="D22" s="3"/>
      <c r="E22" s="230"/>
      <c r="F22" s="231"/>
      <c r="G22" s="1"/>
    </row>
    <row r="23" spans="1:7">
      <c r="A23" s="229"/>
      <c r="B23" s="25"/>
      <c r="C23" s="8"/>
      <c r="D23" s="26"/>
      <c r="E23" s="230"/>
      <c r="F23" s="231"/>
      <c r="G23" s="1"/>
    </row>
    <row r="24" spans="1:7">
      <c r="A24" s="205" t="s">
        <v>35</v>
      </c>
      <c r="B24" s="25">
        <v>0.29166666666666669</v>
      </c>
      <c r="C24" s="25" t="s">
        <v>58</v>
      </c>
      <c r="D24" s="26">
        <v>5</v>
      </c>
      <c r="E24" s="230"/>
      <c r="F24" s="231"/>
      <c r="G24" s="1"/>
    </row>
    <row r="25" spans="1:7">
      <c r="A25" s="205"/>
      <c r="B25" s="25">
        <v>0.29166666666666669</v>
      </c>
      <c r="C25" s="25" t="s">
        <v>59</v>
      </c>
      <c r="D25" s="26">
        <v>3</v>
      </c>
      <c r="E25" s="230"/>
      <c r="F25" s="231"/>
      <c r="G25" s="1"/>
    </row>
    <row r="26" spans="1:7">
      <c r="A26" s="205"/>
      <c r="B26" s="25">
        <v>0.29166666666666669</v>
      </c>
      <c r="C26" s="25" t="s">
        <v>60</v>
      </c>
      <c r="D26" s="26">
        <v>3</v>
      </c>
      <c r="E26" s="230"/>
      <c r="F26" s="231"/>
      <c r="G26" s="1"/>
    </row>
    <row r="27" spans="1:7">
      <c r="A27" s="205"/>
      <c r="B27" s="25">
        <v>0.29166666666666669</v>
      </c>
      <c r="C27" s="25" t="s">
        <v>61</v>
      </c>
      <c r="D27" s="26">
        <v>8</v>
      </c>
      <c r="E27" s="230"/>
      <c r="F27" s="231"/>
      <c r="G27" s="1"/>
    </row>
    <row r="28" spans="1:7">
      <c r="A28" s="205"/>
      <c r="B28" s="25"/>
      <c r="C28" s="25"/>
      <c r="D28" s="26"/>
      <c r="E28" s="230"/>
      <c r="F28" s="231"/>
      <c r="G28" s="1"/>
    </row>
    <row r="29" spans="1:7">
      <c r="A29" s="205"/>
      <c r="B29" s="25"/>
      <c r="C29" s="25"/>
      <c r="D29" s="26"/>
      <c r="E29" s="230"/>
      <c r="F29" s="231"/>
      <c r="G29" s="1"/>
    </row>
    <row r="30" spans="1:7" ht="18.75">
      <c r="A30" s="204" t="s">
        <v>36</v>
      </c>
      <c r="B30" s="204"/>
      <c r="C30" s="204"/>
      <c r="D30" s="204"/>
      <c r="E30" s="204"/>
      <c r="F30" s="204"/>
      <c r="G30" s="1"/>
    </row>
    <row r="31" spans="1:7">
      <c r="A31" s="212" t="s">
        <v>37</v>
      </c>
      <c r="B31" s="27" t="s">
        <v>38</v>
      </c>
      <c r="C31" s="28"/>
      <c r="D31" s="212" t="s">
        <v>39</v>
      </c>
      <c r="E31" s="4" t="s">
        <v>38</v>
      </c>
      <c r="F31" s="24" t="s">
        <v>75</v>
      </c>
      <c r="G31" s="1"/>
    </row>
    <row r="32" spans="1:7">
      <c r="A32" s="213"/>
      <c r="B32" s="29" t="s">
        <v>40</v>
      </c>
      <c r="C32" s="28"/>
      <c r="D32" s="234"/>
      <c r="E32" s="22" t="s">
        <v>41</v>
      </c>
      <c r="F32" s="24" t="s">
        <v>76</v>
      </c>
      <c r="G32" s="1"/>
    </row>
    <row r="33" spans="1:7">
      <c r="A33" s="213"/>
      <c r="B33" s="30" t="s">
        <v>42</v>
      </c>
      <c r="C33" s="28"/>
      <c r="D33" s="234"/>
      <c r="E33" s="22" t="s">
        <v>43</v>
      </c>
      <c r="F33" s="24" t="s">
        <v>77</v>
      </c>
      <c r="G33" s="1"/>
    </row>
    <row r="34" spans="1:7">
      <c r="A34" s="232"/>
      <c r="B34" s="30" t="s">
        <v>44</v>
      </c>
      <c r="C34" s="28"/>
      <c r="D34" s="235"/>
      <c r="E34" s="22" t="s">
        <v>45</v>
      </c>
      <c r="F34" s="24" t="s">
        <v>78</v>
      </c>
      <c r="G34" s="1"/>
    </row>
    <row r="35" spans="1:7">
      <c r="A35" s="233"/>
      <c r="B35" s="30" t="s">
        <v>46</v>
      </c>
      <c r="C35" s="28"/>
      <c r="D35" s="236"/>
      <c r="E35" s="22" t="s">
        <v>47</v>
      </c>
      <c r="F35" s="24"/>
      <c r="G35" s="1"/>
    </row>
    <row r="36" spans="1:7" ht="18.75">
      <c r="A36" s="204" t="s">
        <v>36</v>
      </c>
      <c r="B36" s="204"/>
      <c r="C36" s="204"/>
      <c r="D36" s="204"/>
      <c r="E36" s="204"/>
      <c r="F36" s="204"/>
      <c r="G36" s="1"/>
    </row>
    <row r="37" spans="1:7">
      <c r="A37" s="212" t="s">
        <v>37</v>
      </c>
      <c r="B37" s="209" t="s">
        <v>62</v>
      </c>
      <c r="C37" s="216"/>
      <c r="D37" s="216"/>
      <c r="E37" s="216"/>
      <c r="F37" s="217"/>
      <c r="G37" s="1"/>
    </row>
    <row r="38" spans="1:7">
      <c r="A38" s="213"/>
      <c r="B38" s="209"/>
      <c r="C38" s="216"/>
      <c r="D38" s="216"/>
      <c r="E38" s="216"/>
      <c r="F38" s="217"/>
      <c r="G38" s="1"/>
    </row>
    <row r="39" spans="1:7">
      <c r="A39" s="213"/>
      <c r="B39" s="215"/>
      <c r="C39" s="210"/>
      <c r="D39" s="210"/>
      <c r="E39" s="210"/>
      <c r="F39" s="211"/>
      <c r="G39" s="1"/>
    </row>
    <row r="40" spans="1:7">
      <c r="A40" s="213"/>
      <c r="B40" s="215"/>
      <c r="C40" s="218"/>
      <c r="D40" s="218"/>
      <c r="E40" s="218"/>
      <c r="F40" s="219"/>
      <c r="G40" s="1"/>
    </row>
    <row r="41" spans="1:7">
      <c r="A41" s="213"/>
      <c r="B41" s="215"/>
      <c r="C41" s="210"/>
      <c r="D41" s="210"/>
      <c r="E41" s="210"/>
      <c r="F41" s="211"/>
      <c r="G41" s="1"/>
    </row>
    <row r="42" spans="1:7">
      <c r="A42" s="214"/>
      <c r="B42" s="209"/>
      <c r="C42" s="210"/>
      <c r="D42" s="210"/>
      <c r="E42" s="210"/>
      <c r="F42" s="211"/>
      <c r="G42" s="1"/>
    </row>
    <row r="43" spans="1:7">
      <c r="A43" s="212" t="s">
        <v>39</v>
      </c>
      <c r="B43" s="215" t="s">
        <v>79</v>
      </c>
      <c r="C43" s="216"/>
      <c r="D43" s="216"/>
      <c r="E43" s="216"/>
      <c r="F43" s="217"/>
      <c r="G43" s="1"/>
    </row>
    <row r="44" spans="1:7">
      <c r="A44" s="213"/>
      <c r="B44" s="215" t="s">
        <v>81</v>
      </c>
      <c r="C44" s="216"/>
      <c r="D44" s="216"/>
      <c r="E44" s="216"/>
      <c r="F44" s="217"/>
      <c r="G44" s="1"/>
    </row>
    <row r="45" spans="1:7">
      <c r="A45" s="213"/>
      <c r="B45" s="215" t="s">
        <v>80</v>
      </c>
      <c r="C45" s="218"/>
      <c r="D45" s="218"/>
      <c r="E45" s="218"/>
      <c r="F45" s="219"/>
      <c r="G45" s="1"/>
    </row>
    <row r="46" spans="1:7">
      <c r="A46" s="213"/>
      <c r="B46" s="215"/>
      <c r="C46" s="218"/>
      <c r="D46" s="218"/>
      <c r="E46" s="218"/>
      <c r="F46" s="219"/>
      <c r="G46" s="1"/>
    </row>
    <row r="47" spans="1:7">
      <c r="A47" s="214"/>
      <c r="B47" s="209"/>
      <c r="C47" s="210"/>
      <c r="D47" s="210"/>
      <c r="E47" s="210"/>
      <c r="F47" s="211"/>
      <c r="G47" s="1"/>
    </row>
    <row r="48" spans="1:7" ht="18.75">
      <c r="A48" s="204" t="s">
        <v>48</v>
      </c>
      <c r="B48" s="204"/>
      <c r="C48" s="204"/>
      <c r="D48" s="204"/>
      <c r="E48" s="204"/>
      <c r="F48" s="204"/>
      <c r="G48" s="1"/>
    </row>
    <row r="49" spans="1:7">
      <c r="A49" s="31" t="s">
        <v>37</v>
      </c>
      <c r="B49" s="220"/>
      <c r="C49" s="221"/>
      <c r="D49" s="31" t="s">
        <v>39</v>
      </c>
      <c r="E49" s="220"/>
      <c r="F49" s="221"/>
      <c r="G49" s="1"/>
    </row>
    <row r="50" spans="1:7" ht="18.75">
      <c r="A50" s="222" t="s">
        <v>49</v>
      </c>
      <c r="B50" s="223"/>
      <c r="C50" s="224"/>
      <c r="D50" s="32" t="s">
        <v>50</v>
      </c>
      <c r="E50" s="225">
        <v>0</v>
      </c>
      <c r="F50" s="226"/>
      <c r="G50" s="1"/>
    </row>
    <row r="51" spans="1:7">
      <c r="A51" s="207" t="s">
        <v>37</v>
      </c>
      <c r="B51" s="33" t="s">
        <v>51</v>
      </c>
      <c r="C51" s="33" t="s">
        <v>52</v>
      </c>
      <c r="D51" s="207" t="s">
        <v>39</v>
      </c>
      <c r="E51" s="33" t="s">
        <v>53</v>
      </c>
      <c r="F51" s="33" t="s">
        <v>54</v>
      </c>
      <c r="G51" s="1"/>
    </row>
    <row r="52" spans="1:7">
      <c r="A52" s="207"/>
      <c r="B52" s="34"/>
      <c r="C52" s="34"/>
      <c r="D52" s="208"/>
      <c r="E52" s="34"/>
      <c r="F52" s="34"/>
      <c r="G52" s="1"/>
    </row>
    <row r="53" spans="1:7">
      <c r="A53" s="207"/>
      <c r="B53" s="34"/>
      <c r="C53" s="34"/>
      <c r="D53" s="208"/>
      <c r="E53" s="34"/>
      <c r="F53" s="35"/>
      <c r="G53" s="1"/>
    </row>
    <row r="54" spans="1:7">
      <c r="A54" s="207"/>
      <c r="B54" s="34"/>
      <c r="C54" s="34"/>
      <c r="D54" s="208"/>
      <c r="E54" s="34"/>
      <c r="F54" s="35"/>
      <c r="G54" s="1"/>
    </row>
  </sheetData>
  <mergeCells count="46">
    <mergeCell ref="A36:F36"/>
    <mergeCell ref="B38:F38"/>
    <mergeCell ref="B39:F39"/>
    <mergeCell ref="B40:F40"/>
    <mergeCell ref="B41:F41"/>
    <mergeCell ref="A30:F30"/>
    <mergeCell ref="A31:A35"/>
    <mergeCell ref="D31:D35"/>
    <mergeCell ref="A24:A29"/>
    <mergeCell ref="E27:F27"/>
    <mergeCell ref="E28:F28"/>
    <mergeCell ref="E29:F29"/>
    <mergeCell ref="E24:F24"/>
    <mergeCell ref="E25:F25"/>
    <mergeCell ref="E26:F26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51:A54"/>
    <mergeCell ref="D51:D54"/>
    <mergeCell ref="B42:F42"/>
    <mergeCell ref="A43:A47"/>
    <mergeCell ref="B43:F43"/>
    <mergeCell ref="B44:F44"/>
    <mergeCell ref="B45:F45"/>
    <mergeCell ref="B46:F46"/>
    <mergeCell ref="B47:F47"/>
    <mergeCell ref="A48:F48"/>
    <mergeCell ref="B49:C49"/>
    <mergeCell ref="E49:F49"/>
    <mergeCell ref="A50:C50"/>
    <mergeCell ref="E50:F50"/>
    <mergeCell ref="A37:A42"/>
    <mergeCell ref="B37:F37"/>
    <mergeCell ref="A1:F1"/>
    <mergeCell ref="A3:B3"/>
    <mergeCell ref="A10:F10"/>
    <mergeCell ref="A11:A15"/>
    <mergeCell ref="D12:D13"/>
    <mergeCell ref="D14:D15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54"/>
  <sheetViews>
    <sheetView topLeftCell="A10" workbookViewId="0">
      <selection activeCell="B8" sqref="B8:B9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29.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74" t="s">
        <v>1</v>
      </c>
      <c r="B2" s="36">
        <v>42561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74" t="s">
        <v>6</v>
      </c>
      <c r="B4" s="12">
        <v>461400</v>
      </c>
      <c r="C4" s="13" t="s">
        <v>7</v>
      </c>
      <c r="D4" s="14">
        <v>7.0000000000000007E-2</v>
      </c>
      <c r="E4" s="15" t="s">
        <v>8</v>
      </c>
      <c r="F4" s="14">
        <v>0.2</v>
      </c>
    </row>
    <row r="5" spans="1:7">
      <c r="A5" s="74" t="s">
        <v>9</v>
      </c>
      <c r="B5" s="16">
        <f>B6-B4</f>
        <v>389900</v>
      </c>
      <c r="C5" s="15" t="s">
        <v>10</v>
      </c>
      <c r="D5" s="14">
        <v>0.14000000000000001</v>
      </c>
      <c r="E5" s="15" t="s">
        <v>11</v>
      </c>
      <c r="F5" s="14">
        <v>0</v>
      </c>
      <c r="G5" s="17">
        <v>52409100</v>
      </c>
    </row>
    <row r="6" spans="1:7">
      <c r="A6" s="74" t="s">
        <v>12</v>
      </c>
      <c r="B6" s="16">
        <v>851300</v>
      </c>
      <c r="C6" s="13" t="s">
        <v>13</v>
      </c>
      <c r="D6" s="14">
        <v>7.0000000000000007E-2</v>
      </c>
      <c r="E6" s="15" t="s">
        <v>14</v>
      </c>
      <c r="F6" s="14">
        <v>0</v>
      </c>
      <c r="G6" s="18"/>
    </row>
    <row r="7" spans="1:7">
      <c r="A7" s="74" t="s">
        <v>15</v>
      </c>
      <c r="B7" s="16">
        <f>B6+'07.09'!B7</f>
        <v>18196450</v>
      </c>
      <c r="C7" s="15" t="s">
        <v>16</v>
      </c>
      <c r="D7" s="14">
        <v>0.26</v>
      </c>
      <c r="E7" s="15" t="s">
        <v>17</v>
      </c>
      <c r="F7" s="14">
        <v>0.24</v>
      </c>
      <c r="G7" s="19"/>
    </row>
    <row r="8" spans="1:7">
      <c r="A8" s="74" t="s">
        <v>18</v>
      </c>
      <c r="B8" s="110">
        <v>70548700</v>
      </c>
      <c r="C8" s="13" t="s">
        <v>19</v>
      </c>
      <c r="D8" s="14">
        <v>0.03</v>
      </c>
      <c r="E8" s="15"/>
      <c r="F8" s="14"/>
    </row>
    <row r="9" spans="1:7">
      <c r="A9" s="74" t="s">
        <v>20</v>
      </c>
      <c r="B9" s="20">
        <f>B7/B8</f>
        <v>0.25792750256205998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74" t="s">
        <v>23</v>
      </c>
      <c r="C11" s="74" t="s">
        <v>24</v>
      </c>
      <c r="D11" s="74" t="s">
        <v>25</v>
      </c>
      <c r="E11" s="74"/>
      <c r="F11" s="22" t="s">
        <v>26</v>
      </c>
    </row>
    <row r="12" spans="1:7">
      <c r="A12" s="205"/>
      <c r="B12" s="23" t="s">
        <v>63</v>
      </c>
      <c r="C12" s="8" t="s">
        <v>246</v>
      </c>
      <c r="D12" s="206" t="s">
        <v>27</v>
      </c>
      <c r="E12" s="23" t="s">
        <v>148</v>
      </c>
      <c r="F12" s="8">
        <v>3</v>
      </c>
    </row>
    <row r="13" spans="1:7">
      <c r="A13" s="205"/>
      <c r="B13" s="23" t="s">
        <v>64</v>
      </c>
      <c r="C13" s="8" t="s">
        <v>229</v>
      </c>
      <c r="D13" s="206"/>
      <c r="E13" s="23" t="s">
        <v>249</v>
      </c>
      <c r="F13" s="8">
        <v>2</v>
      </c>
    </row>
    <row r="14" spans="1:7">
      <c r="A14" s="205"/>
      <c r="B14" s="23" t="s">
        <v>65</v>
      </c>
      <c r="C14" s="8" t="s">
        <v>247</v>
      </c>
      <c r="D14" s="206" t="s">
        <v>28</v>
      </c>
      <c r="E14" s="23" t="s">
        <v>91</v>
      </c>
      <c r="F14" s="8">
        <v>0</v>
      </c>
    </row>
    <row r="15" spans="1:7">
      <c r="A15" s="205"/>
      <c r="B15" s="23" t="s">
        <v>66</v>
      </c>
      <c r="C15" s="8" t="s">
        <v>248</v>
      </c>
      <c r="D15" s="206"/>
      <c r="E15" s="23" t="s">
        <v>92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74" t="s">
        <v>30</v>
      </c>
      <c r="C17" s="74" t="s">
        <v>31</v>
      </c>
      <c r="D17" s="74" t="s">
        <v>32</v>
      </c>
      <c r="E17" s="227" t="s">
        <v>33</v>
      </c>
      <c r="F17" s="228"/>
    </row>
    <row r="18" spans="1:6">
      <c r="A18" s="205" t="s">
        <v>34</v>
      </c>
      <c r="B18" s="25">
        <v>4.1666666666666664E-2</v>
      </c>
      <c r="C18" s="25" t="s">
        <v>250</v>
      </c>
      <c r="D18" s="26">
        <v>11</v>
      </c>
      <c r="E18" s="239"/>
      <c r="F18" s="240"/>
    </row>
    <row r="19" spans="1:6">
      <c r="A19" s="205"/>
      <c r="B19" s="25"/>
      <c r="D19" s="26"/>
      <c r="E19" s="239"/>
      <c r="F19" s="240"/>
    </row>
    <row r="20" spans="1:6">
      <c r="A20" s="205"/>
      <c r="B20" s="25"/>
      <c r="C20" s="25"/>
      <c r="D20" s="26"/>
      <c r="E20" s="230"/>
      <c r="F20" s="231"/>
    </row>
    <row r="21" spans="1:6">
      <c r="A21" s="205"/>
      <c r="B21" s="25"/>
      <c r="C21" s="25"/>
      <c r="D21" s="26"/>
      <c r="E21" s="230"/>
      <c r="F21" s="231"/>
    </row>
    <row r="22" spans="1:6">
      <c r="A22" s="205"/>
      <c r="B22" s="25"/>
      <c r="C22" s="3"/>
      <c r="D22" s="3"/>
      <c r="E22" s="230"/>
      <c r="F22" s="231"/>
    </row>
    <row r="23" spans="1:6">
      <c r="A23" s="229"/>
      <c r="B23" s="25"/>
      <c r="C23" s="8"/>
      <c r="D23" s="26"/>
      <c r="E23" s="230"/>
      <c r="F23" s="231"/>
    </row>
    <row r="24" spans="1:6">
      <c r="A24" s="205" t="s">
        <v>35</v>
      </c>
      <c r="B24" s="43">
        <v>0.29166666666666669</v>
      </c>
      <c r="C24" s="25" t="s">
        <v>251</v>
      </c>
      <c r="D24" s="26">
        <v>4</v>
      </c>
      <c r="E24" s="239"/>
      <c r="F24" s="240"/>
    </row>
    <row r="25" spans="1:6">
      <c r="A25" s="205"/>
      <c r="B25" s="25"/>
      <c r="C25" s="25"/>
      <c r="D25" s="26"/>
      <c r="E25" s="230"/>
      <c r="F25" s="231"/>
    </row>
    <row r="26" spans="1:6">
      <c r="A26" s="205"/>
      <c r="B26" s="25"/>
      <c r="C26" s="25"/>
      <c r="D26" s="26"/>
      <c r="E26" s="230"/>
      <c r="F26" s="231"/>
    </row>
    <row r="27" spans="1:6">
      <c r="A27" s="205"/>
      <c r="B27" s="25"/>
      <c r="C27" s="25"/>
      <c r="D27" s="26"/>
      <c r="E27" s="230"/>
      <c r="F27" s="231"/>
    </row>
    <row r="28" spans="1:6">
      <c r="A28" s="205"/>
      <c r="B28" s="25"/>
      <c r="C28" s="25"/>
      <c r="D28" s="26"/>
      <c r="E28" s="230"/>
      <c r="F28" s="231"/>
    </row>
    <row r="29" spans="1:6">
      <c r="A29" s="205"/>
      <c r="B29" s="25"/>
      <c r="C29" s="25"/>
      <c r="D29" s="26"/>
      <c r="E29" s="239"/>
      <c r="F29" s="240"/>
    </row>
    <row r="30" spans="1:6" ht="18.75">
      <c r="A30" s="237" t="s">
        <v>36</v>
      </c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/>
      <c r="D31" s="212" t="s">
        <v>39</v>
      </c>
      <c r="E31" s="74" t="s">
        <v>38</v>
      </c>
      <c r="F31" s="24" t="s">
        <v>252</v>
      </c>
    </row>
    <row r="32" spans="1:6">
      <c r="A32" s="213"/>
      <c r="B32" s="29" t="s">
        <v>40</v>
      </c>
      <c r="C32" s="28"/>
      <c r="D32" s="234"/>
      <c r="E32" s="22" t="s">
        <v>41</v>
      </c>
      <c r="F32" s="24" t="s">
        <v>253</v>
      </c>
    </row>
    <row r="33" spans="1:7">
      <c r="A33" s="213"/>
      <c r="B33" s="30" t="s">
        <v>42</v>
      </c>
      <c r="C33" s="28"/>
      <c r="D33" s="234"/>
      <c r="E33" s="22" t="s">
        <v>43</v>
      </c>
      <c r="F33" s="24" t="s">
        <v>254</v>
      </c>
    </row>
    <row r="34" spans="1:7">
      <c r="A34" s="232"/>
      <c r="B34" s="30" t="s">
        <v>44</v>
      </c>
      <c r="C34" s="28"/>
      <c r="D34" s="235"/>
      <c r="E34" s="22" t="s">
        <v>45</v>
      </c>
      <c r="F34" s="24" t="s">
        <v>255</v>
      </c>
    </row>
    <row r="35" spans="1:7">
      <c r="A35" s="233"/>
      <c r="B35" s="30" t="s">
        <v>46</v>
      </c>
      <c r="C35" s="28"/>
      <c r="D35" s="236"/>
      <c r="E35" s="22" t="s">
        <v>47</v>
      </c>
      <c r="F35" s="24"/>
    </row>
    <row r="36" spans="1:7" ht="18.75">
      <c r="A36" s="237" t="s">
        <v>36</v>
      </c>
      <c r="B36" s="238"/>
      <c r="C36" s="238"/>
      <c r="D36" s="238"/>
      <c r="E36" s="238"/>
      <c r="F36" s="226"/>
    </row>
    <row r="37" spans="1:7">
      <c r="A37" s="212" t="s">
        <v>37</v>
      </c>
      <c r="B37" s="209" t="s">
        <v>261</v>
      </c>
      <c r="C37" s="216"/>
      <c r="D37" s="216"/>
      <c r="E37" s="216"/>
      <c r="F37" s="217"/>
      <c r="G37" s="245"/>
    </row>
    <row r="38" spans="1:7">
      <c r="A38" s="213"/>
      <c r="B38" s="215"/>
      <c r="C38" s="216"/>
      <c r="D38" s="216"/>
      <c r="E38" s="216"/>
      <c r="F38" s="217"/>
      <c r="G38" s="245"/>
    </row>
    <row r="39" spans="1:7">
      <c r="A39" s="213"/>
      <c r="B39" s="215"/>
      <c r="C39" s="210"/>
      <c r="D39" s="210"/>
      <c r="E39" s="210"/>
      <c r="F39" s="211"/>
      <c r="G39" s="245"/>
    </row>
    <row r="40" spans="1:7">
      <c r="A40" s="213"/>
      <c r="B40" s="209"/>
      <c r="C40" s="218"/>
      <c r="D40" s="218"/>
      <c r="E40" s="218"/>
      <c r="F40" s="219"/>
      <c r="G40" s="245"/>
    </row>
    <row r="41" spans="1:7">
      <c r="A41" s="213"/>
      <c r="B41" s="215"/>
      <c r="C41" s="210"/>
      <c r="D41" s="210"/>
      <c r="E41" s="210"/>
      <c r="F41" s="211"/>
      <c r="G41" s="245"/>
    </row>
    <row r="42" spans="1:7">
      <c r="A42" s="214"/>
      <c r="B42" s="215"/>
      <c r="C42" s="210"/>
      <c r="D42" s="210"/>
      <c r="E42" s="210"/>
      <c r="F42" s="211"/>
      <c r="G42" s="245"/>
    </row>
    <row r="43" spans="1:7">
      <c r="A43" s="212" t="s">
        <v>155</v>
      </c>
      <c r="B43" s="209" t="s">
        <v>256</v>
      </c>
      <c r="C43" s="216"/>
      <c r="D43" s="216"/>
      <c r="E43" s="216"/>
      <c r="F43" s="217"/>
    </row>
    <row r="44" spans="1:7">
      <c r="A44" s="213"/>
      <c r="B44" s="209" t="s">
        <v>257</v>
      </c>
      <c r="C44" s="210"/>
      <c r="D44" s="210"/>
      <c r="E44" s="210"/>
      <c r="F44" s="211"/>
    </row>
    <row r="45" spans="1:7">
      <c r="A45" s="213"/>
      <c r="B45" s="209" t="s">
        <v>258</v>
      </c>
      <c r="C45" s="218"/>
      <c r="D45" s="218"/>
      <c r="E45" s="218"/>
      <c r="F45" s="219"/>
    </row>
    <row r="46" spans="1:7">
      <c r="A46" s="213"/>
      <c r="B46" s="209" t="s">
        <v>259</v>
      </c>
      <c r="C46" s="218"/>
      <c r="D46" s="218"/>
      <c r="E46" s="218"/>
      <c r="F46" s="219"/>
    </row>
    <row r="47" spans="1:7">
      <c r="A47" s="214"/>
      <c r="B47" s="209" t="s">
        <v>260</v>
      </c>
      <c r="C47" s="210"/>
      <c r="D47" s="210"/>
      <c r="E47" s="210"/>
      <c r="F47" s="211"/>
    </row>
    <row r="48" spans="1:7" ht="18.75">
      <c r="A48" s="237" t="s">
        <v>48</v>
      </c>
      <c r="B48" s="238"/>
      <c r="C48" s="238"/>
      <c r="D48" s="238"/>
      <c r="E48" s="238"/>
      <c r="F48" s="226"/>
    </row>
    <row r="49" spans="1:6">
      <c r="A49" s="73" t="s">
        <v>37</v>
      </c>
      <c r="B49" s="241"/>
      <c r="C49" s="242"/>
      <c r="D49" s="73" t="s">
        <v>39</v>
      </c>
      <c r="E49" s="220"/>
      <c r="F49" s="221"/>
    </row>
    <row r="50" spans="1:6" ht="18.75">
      <c r="A50" s="222" t="s">
        <v>49</v>
      </c>
      <c r="B50" s="243"/>
      <c r="C50" s="244"/>
      <c r="D50" s="72" t="s">
        <v>50</v>
      </c>
      <c r="E50" s="225">
        <v>0</v>
      </c>
      <c r="F50" s="226"/>
    </row>
    <row r="51" spans="1:6">
      <c r="A51" s="207" t="s">
        <v>37</v>
      </c>
      <c r="B51" s="33" t="s">
        <v>51</v>
      </c>
      <c r="C51" s="33" t="s">
        <v>52</v>
      </c>
      <c r="D51" s="207" t="s">
        <v>39</v>
      </c>
      <c r="E51" s="33" t="s">
        <v>53</v>
      </c>
      <c r="F51" s="33" t="s">
        <v>54</v>
      </c>
    </row>
    <row r="52" spans="1:6">
      <c r="A52" s="207"/>
      <c r="B52" s="34"/>
      <c r="C52" s="34"/>
      <c r="D52" s="208"/>
      <c r="E52" s="34"/>
      <c r="F52" s="34"/>
    </row>
    <row r="53" spans="1:6">
      <c r="A53" s="207"/>
      <c r="B53" s="34"/>
      <c r="C53" s="34"/>
      <c r="D53" s="208"/>
      <c r="E53" s="34"/>
      <c r="F53" s="35"/>
    </row>
    <row r="54" spans="1:6">
      <c r="A54" s="207"/>
      <c r="B54" s="34"/>
      <c r="C54" s="34"/>
      <c r="D54" s="208"/>
      <c r="E54" s="34"/>
      <c r="F54" s="35"/>
    </row>
  </sheetData>
  <mergeCells count="47">
    <mergeCell ref="G37:G42"/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A24:A29"/>
    <mergeCell ref="E24:F24"/>
    <mergeCell ref="E25:F25"/>
    <mergeCell ref="E26:F26"/>
    <mergeCell ref="E27:F27"/>
    <mergeCell ref="E19:F19"/>
    <mergeCell ref="E29:F29"/>
    <mergeCell ref="A30:F30"/>
    <mergeCell ref="A31:A35"/>
    <mergeCell ref="D31:D35"/>
    <mergeCell ref="E28:F28"/>
    <mergeCell ref="E20:F20"/>
    <mergeCell ref="E21:F21"/>
    <mergeCell ref="E22:F22"/>
    <mergeCell ref="E23:F23"/>
    <mergeCell ref="A36:F36"/>
    <mergeCell ref="A51:A54"/>
    <mergeCell ref="D51:D54"/>
    <mergeCell ref="B41:F41"/>
    <mergeCell ref="B42:F42"/>
    <mergeCell ref="A43:A47"/>
    <mergeCell ref="B43:F43"/>
    <mergeCell ref="B44:F44"/>
    <mergeCell ref="B45:F45"/>
    <mergeCell ref="B46:F46"/>
    <mergeCell ref="B47:F47"/>
    <mergeCell ref="A37:A42"/>
    <mergeCell ref="B37:F37"/>
    <mergeCell ref="B38:F38"/>
    <mergeCell ref="B39:F39"/>
    <mergeCell ref="B40:F40"/>
    <mergeCell ref="A48:F48"/>
    <mergeCell ref="B49:C49"/>
    <mergeCell ref="E49:F49"/>
    <mergeCell ref="A50:C50"/>
    <mergeCell ref="E50:F50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G54"/>
  <sheetViews>
    <sheetView topLeftCell="A22" workbookViewId="0">
      <selection activeCell="B47" sqref="B47:F47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29.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76" t="s">
        <v>1</v>
      </c>
      <c r="B2" s="36">
        <v>42562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76" t="s">
        <v>6</v>
      </c>
      <c r="B4" s="12">
        <v>211000</v>
      </c>
      <c r="C4" s="13" t="s">
        <v>7</v>
      </c>
      <c r="D4" s="14">
        <v>0.03</v>
      </c>
      <c r="E4" s="15" t="s">
        <v>8</v>
      </c>
      <c r="F4" s="14">
        <v>0</v>
      </c>
    </row>
    <row r="5" spans="1:7">
      <c r="A5" s="76" t="s">
        <v>9</v>
      </c>
      <c r="B5" s="16">
        <f>B6-B4</f>
        <v>420000</v>
      </c>
      <c r="C5" s="15" t="s">
        <v>10</v>
      </c>
      <c r="D5" s="14">
        <v>0</v>
      </c>
      <c r="E5" s="15" t="s">
        <v>11</v>
      </c>
      <c r="F5" s="14">
        <v>0</v>
      </c>
      <c r="G5" s="17">
        <v>52409100</v>
      </c>
    </row>
    <row r="6" spans="1:7">
      <c r="A6" s="76" t="s">
        <v>12</v>
      </c>
      <c r="B6" s="16">
        <v>631000</v>
      </c>
      <c r="C6" s="13" t="s">
        <v>13</v>
      </c>
      <c r="D6" s="14">
        <v>0</v>
      </c>
      <c r="E6" s="15" t="s">
        <v>14</v>
      </c>
      <c r="F6" s="14">
        <v>0</v>
      </c>
      <c r="G6" s="18"/>
    </row>
    <row r="7" spans="1:7">
      <c r="A7" s="76" t="s">
        <v>15</v>
      </c>
      <c r="B7" s="16">
        <f>B6+'07.10'!B7</f>
        <v>18827450</v>
      </c>
      <c r="C7" s="15" t="s">
        <v>16</v>
      </c>
      <c r="D7" s="14">
        <v>0.37</v>
      </c>
      <c r="E7" s="15" t="s">
        <v>17</v>
      </c>
      <c r="F7" s="14">
        <v>0.35</v>
      </c>
      <c r="G7" s="19"/>
    </row>
    <row r="8" spans="1:7">
      <c r="A8" s="76" t="s">
        <v>18</v>
      </c>
      <c r="B8" s="110">
        <v>70548700</v>
      </c>
      <c r="C8" s="13" t="s">
        <v>19</v>
      </c>
      <c r="D8" s="14">
        <v>0</v>
      </c>
      <c r="E8" s="15"/>
      <c r="F8" s="14"/>
    </row>
    <row r="9" spans="1:7">
      <c r="A9" s="76" t="s">
        <v>20</v>
      </c>
      <c r="B9" s="20">
        <f>B7/B8</f>
        <v>0.266871678712719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76" t="s">
        <v>23</v>
      </c>
      <c r="C11" s="76" t="s">
        <v>24</v>
      </c>
      <c r="D11" s="76" t="s">
        <v>25</v>
      </c>
      <c r="E11" s="76"/>
      <c r="F11" s="22" t="s">
        <v>26</v>
      </c>
    </row>
    <row r="12" spans="1:7">
      <c r="A12" s="205"/>
      <c r="B12" s="23" t="s">
        <v>63</v>
      </c>
      <c r="C12" s="8" t="s">
        <v>263</v>
      </c>
      <c r="D12" s="206" t="s">
        <v>27</v>
      </c>
      <c r="E12" s="23" t="s">
        <v>266</v>
      </c>
      <c r="F12" s="8">
        <v>2</v>
      </c>
    </row>
    <row r="13" spans="1:7">
      <c r="A13" s="205"/>
      <c r="B13" s="23" t="s">
        <v>64</v>
      </c>
      <c r="C13" s="8" t="s">
        <v>229</v>
      </c>
      <c r="D13" s="206"/>
      <c r="E13" s="23" t="s">
        <v>267</v>
      </c>
      <c r="F13" s="8">
        <v>2</v>
      </c>
    </row>
    <row r="14" spans="1:7">
      <c r="A14" s="205"/>
      <c r="B14" s="23" t="s">
        <v>65</v>
      </c>
      <c r="C14" s="8" t="s">
        <v>264</v>
      </c>
      <c r="D14" s="206" t="s">
        <v>28</v>
      </c>
      <c r="E14" s="23" t="s">
        <v>91</v>
      </c>
      <c r="F14" s="8">
        <v>0</v>
      </c>
    </row>
    <row r="15" spans="1:7">
      <c r="A15" s="205"/>
      <c r="B15" s="23" t="s">
        <v>66</v>
      </c>
      <c r="C15" s="8" t="s">
        <v>265</v>
      </c>
      <c r="D15" s="206"/>
      <c r="E15" s="23" t="s">
        <v>74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76" t="s">
        <v>30</v>
      </c>
      <c r="C17" s="76" t="s">
        <v>31</v>
      </c>
      <c r="D17" s="76" t="s">
        <v>32</v>
      </c>
      <c r="E17" s="227" t="s">
        <v>33</v>
      </c>
      <c r="F17" s="228"/>
    </row>
    <row r="18" spans="1:6">
      <c r="A18" s="205" t="s">
        <v>34</v>
      </c>
      <c r="B18" s="25"/>
      <c r="C18" s="25"/>
      <c r="D18" s="26"/>
      <c r="E18" s="239"/>
      <c r="F18" s="240"/>
    </row>
    <row r="19" spans="1:6">
      <c r="A19" s="205"/>
      <c r="B19" s="25"/>
      <c r="D19" s="26"/>
      <c r="E19" s="239"/>
      <c r="F19" s="240"/>
    </row>
    <row r="20" spans="1:6">
      <c r="A20" s="205"/>
      <c r="B20" s="25"/>
      <c r="C20" s="25"/>
      <c r="D20" s="26"/>
      <c r="E20" s="230"/>
      <c r="F20" s="231"/>
    </row>
    <row r="21" spans="1:6">
      <c r="A21" s="205"/>
      <c r="B21" s="25"/>
      <c r="C21" s="25"/>
      <c r="D21" s="26"/>
      <c r="E21" s="230"/>
      <c r="F21" s="231"/>
    </row>
    <row r="22" spans="1:6">
      <c r="A22" s="205"/>
      <c r="B22" s="25"/>
      <c r="C22" s="3"/>
      <c r="D22" s="3"/>
      <c r="E22" s="230"/>
      <c r="F22" s="231"/>
    </row>
    <row r="23" spans="1:6">
      <c r="A23" s="229"/>
      <c r="B23" s="25"/>
      <c r="C23" s="8"/>
      <c r="D23" s="26"/>
      <c r="E23" s="230"/>
      <c r="F23" s="231"/>
    </row>
    <row r="24" spans="1:6">
      <c r="A24" s="205" t="s">
        <v>35</v>
      </c>
      <c r="B24" s="43"/>
      <c r="C24" s="25"/>
      <c r="D24" s="26"/>
      <c r="E24" s="239"/>
      <c r="F24" s="240"/>
    </row>
    <row r="25" spans="1:6">
      <c r="A25" s="205"/>
      <c r="B25" s="25"/>
      <c r="C25" s="25"/>
      <c r="D25" s="26"/>
      <c r="E25" s="230"/>
      <c r="F25" s="231"/>
    </row>
    <row r="26" spans="1:6">
      <c r="A26" s="205"/>
      <c r="B26" s="25"/>
      <c r="C26" s="25"/>
      <c r="D26" s="26"/>
      <c r="E26" s="230"/>
      <c r="F26" s="231"/>
    </row>
    <row r="27" spans="1:6">
      <c r="A27" s="205"/>
      <c r="B27" s="25"/>
      <c r="C27" s="25"/>
      <c r="D27" s="26"/>
      <c r="E27" s="230"/>
      <c r="F27" s="231"/>
    </row>
    <row r="28" spans="1:6">
      <c r="A28" s="205"/>
      <c r="B28" s="25"/>
      <c r="C28" s="25"/>
      <c r="D28" s="26"/>
      <c r="E28" s="230"/>
      <c r="F28" s="231"/>
    </row>
    <row r="29" spans="1:6">
      <c r="A29" s="205"/>
      <c r="B29" s="25"/>
      <c r="C29" s="25"/>
      <c r="D29" s="26"/>
      <c r="E29" s="239"/>
      <c r="F29" s="240"/>
    </row>
    <row r="30" spans="1:6" ht="18.75">
      <c r="A30" s="237" t="s">
        <v>36</v>
      </c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/>
      <c r="D31" s="212" t="s">
        <v>39</v>
      </c>
      <c r="E31" s="76" t="s">
        <v>38</v>
      </c>
      <c r="F31" s="24" t="s">
        <v>268</v>
      </c>
    </row>
    <row r="32" spans="1:6">
      <c r="A32" s="213"/>
      <c r="B32" s="29" t="s">
        <v>40</v>
      </c>
      <c r="C32" s="28"/>
      <c r="D32" s="234"/>
      <c r="E32" s="22" t="s">
        <v>41</v>
      </c>
      <c r="F32" s="24" t="s">
        <v>269</v>
      </c>
    </row>
    <row r="33" spans="1:6">
      <c r="A33" s="213"/>
      <c r="B33" s="30" t="s">
        <v>42</v>
      </c>
      <c r="C33" s="28"/>
      <c r="D33" s="234"/>
      <c r="E33" s="22" t="s">
        <v>43</v>
      </c>
      <c r="F33" s="24" t="s">
        <v>270</v>
      </c>
    </row>
    <row r="34" spans="1:6">
      <c r="A34" s="232"/>
      <c r="B34" s="30" t="s">
        <v>44</v>
      </c>
      <c r="C34" s="28"/>
      <c r="D34" s="235"/>
      <c r="E34" s="22" t="s">
        <v>45</v>
      </c>
      <c r="F34" s="24"/>
    </row>
    <row r="35" spans="1:6">
      <c r="A35" s="233"/>
      <c r="B35" s="30" t="s">
        <v>46</v>
      </c>
      <c r="C35" s="28"/>
      <c r="D35" s="236"/>
      <c r="E35" s="22" t="s">
        <v>47</v>
      </c>
      <c r="F35" s="24"/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37</v>
      </c>
      <c r="B37" s="209" t="s">
        <v>262</v>
      </c>
      <c r="C37" s="216"/>
      <c r="D37" s="216"/>
      <c r="E37" s="216"/>
      <c r="F37" s="217"/>
    </row>
    <row r="38" spans="1:6">
      <c r="A38" s="213"/>
      <c r="B38" s="215"/>
      <c r="C38" s="216"/>
      <c r="D38" s="216"/>
      <c r="E38" s="216"/>
      <c r="F38" s="217"/>
    </row>
    <row r="39" spans="1:6">
      <c r="A39" s="213"/>
      <c r="B39" s="215"/>
      <c r="C39" s="210"/>
      <c r="D39" s="210"/>
      <c r="E39" s="210"/>
      <c r="F39" s="211"/>
    </row>
    <row r="40" spans="1:6">
      <c r="A40" s="213"/>
      <c r="B40" s="209"/>
      <c r="C40" s="218"/>
      <c r="D40" s="218"/>
      <c r="E40" s="218"/>
      <c r="F40" s="219"/>
    </row>
    <row r="41" spans="1:6">
      <c r="A41" s="213"/>
      <c r="B41" s="215"/>
      <c r="C41" s="210"/>
      <c r="D41" s="210"/>
      <c r="E41" s="210"/>
      <c r="F41" s="211"/>
    </row>
    <row r="42" spans="1:6">
      <c r="A42" s="214"/>
      <c r="B42" s="215"/>
      <c r="C42" s="210"/>
      <c r="D42" s="210"/>
      <c r="E42" s="210"/>
      <c r="F42" s="211"/>
    </row>
    <row r="43" spans="1:6">
      <c r="A43" s="212" t="s">
        <v>155</v>
      </c>
      <c r="B43" s="209" t="s">
        <v>271</v>
      </c>
      <c r="C43" s="216"/>
      <c r="D43" s="216"/>
      <c r="E43" s="216"/>
      <c r="F43" s="217"/>
    </row>
    <row r="44" spans="1:6">
      <c r="A44" s="213"/>
      <c r="B44" s="209" t="s">
        <v>272</v>
      </c>
      <c r="C44" s="210"/>
      <c r="D44" s="210"/>
      <c r="E44" s="210"/>
      <c r="F44" s="211"/>
    </row>
    <row r="45" spans="1:6">
      <c r="A45" s="213"/>
      <c r="B45" s="209" t="s">
        <v>275</v>
      </c>
      <c r="C45" s="218"/>
      <c r="D45" s="218"/>
      <c r="E45" s="218"/>
      <c r="F45" s="219"/>
    </row>
    <row r="46" spans="1:6">
      <c r="A46" s="213"/>
      <c r="B46" s="209" t="s">
        <v>273</v>
      </c>
      <c r="C46" s="218"/>
      <c r="D46" s="218"/>
      <c r="E46" s="218"/>
      <c r="F46" s="219"/>
    </row>
    <row r="47" spans="1:6">
      <c r="A47" s="214"/>
      <c r="B47" s="209" t="s">
        <v>274</v>
      </c>
      <c r="C47" s="210"/>
      <c r="D47" s="210"/>
      <c r="E47" s="210"/>
      <c r="F47" s="211"/>
    </row>
    <row r="48" spans="1:6" ht="18.75">
      <c r="A48" s="237" t="s">
        <v>48</v>
      </c>
      <c r="B48" s="238"/>
      <c r="C48" s="238"/>
      <c r="D48" s="238"/>
      <c r="E48" s="238"/>
      <c r="F48" s="226"/>
    </row>
    <row r="49" spans="1:6">
      <c r="A49" s="77" t="s">
        <v>37</v>
      </c>
      <c r="B49" s="241"/>
      <c r="C49" s="242"/>
      <c r="D49" s="77" t="s">
        <v>39</v>
      </c>
      <c r="E49" s="220"/>
      <c r="F49" s="221"/>
    </row>
    <row r="50" spans="1:6" ht="18.75">
      <c r="A50" s="222" t="s">
        <v>49</v>
      </c>
      <c r="B50" s="243"/>
      <c r="C50" s="244"/>
      <c r="D50" s="75" t="s">
        <v>50</v>
      </c>
      <c r="E50" s="225">
        <v>0</v>
      </c>
      <c r="F50" s="226"/>
    </row>
    <row r="51" spans="1:6">
      <c r="A51" s="207" t="s">
        <v>37</v>
      </c>
      <c r="B51" s="33" t="s">
        <v>51</v>
      </c>
      <c r="C51" s="33" t="s">
        <v>52</v>
      </c>
      <c r="D51" s="207" t="s">
        <v>39</v>
      </c>
      <c r="E51" s="33" t="s">
        <v>53</v>
      </c>
      <c r="F51" s="33" t="s">
        <v>54</v>
      </c>
    </row>
    <row r="52" spans="1:6">
      <c r="A52" s="207"/>
      <c r="B52" s="34"/>
      <c r="C52" s="34"/>
      <c r="D52" s="208"/>
      <c r="E52" s="34"/>
      <c r="F52" s="34"/>
    </row>
    <row r="53" spans="1:6">
      <c r="A53" s="207"/>
      <c r="B53" s="34"/>
      <c r="C53" s="34"/>
      <c r="D53" s="208"/>
      <c r="E53" s="34"/>
      <c r="F53" s="35"/>
    </row>
    <row r="54" spans="1:6">
      <c r="A54" s="207"/>
      <c r="B54" s="34"/>
      <c r="C54" s="34"/>
      <c r="D54" s="208"/>
      <c r="E54" s="34"/>
      <c r="F54" s="35"/>
    </row>
  </sheetData>
  <mergeCells count="46">
    <mergeCell ref="A51:A54"/>
    <mergeCell ref="D51:D54"/>
    <mergeCell ref="A43:A47"/>
    <mergeCell ref="B43:F43"/>
    <mergeCell ref="B44:F44"/>
    <mergeCell ref="B45:F45"/>
    <mergeCell ref="B46:F46"/>
    <mergeCell ref="B47:F47"/>
    <mergeCell ref="A48:F48"/>
    <mergeCell ref="B49:C49"/>
    <mergeCell ref="E49:F49"/>
    <mergeCell ref="A50:C50"/>
    <mergeCell ref="E50:F50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B42:F42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2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54"/>
  <sheetViews>
    <sheetView topLeftCell="A19" workbookViewId="0">
      <selection activeCell="B8" sqref="B8:B9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29.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80" t="s">
        <v>1</v>
      </c>
      <c r="B2" s="36">
        <v>42563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80" t="s">
        <v>6</v>
      </c>
      <c r="B4" s="12">
        <v>306500</v>
      </c>
      <c r="C4" s="13" t="s">
        <v>7</v>
      </c>
      <c r="D4" s="14">
        <v>0.01</v>
      </c>
      <c r="E4" s="15" t="s">
        <v>8</v>
      </c>
      <c r="F4" s="14">
        <v>0.03</v>
      </c>
    </row>
    <row r="5" spans="1:7">
      <c r="A5" s="80" t="s">
        <v>9</v>
      </c>
      <c r="B5" s="16">
        <f>B6-B4</f>
        <v>3293550</v>
      </c>
      <c r="C5" s="15" t="s">
        <v>10</v>
      </c>
      <c r="D5" s="14">
        <v>0.02</v>
      </c>
      <c r="E5" s="15" t="s">
        <v>11</v>
      </c>
      <c r="F5" s="14">
        <v>0</v>
      </c>
      <c r="G5" s="17">
        <v>52409100</v>
      </c>
    </row>
    <row r="6" spans="1:7">
      <c r="A6" s="80" t="s">
        <v>12</v>
      </c>
      <c r="B6" s="16">
        <v>3600050</v>
      </c>
      <c r="C6" s="13" t="s">
        <v>13</v>
      </c>
      <c r="D6" s="14">
        <v>0.01</v>
      </c>
      <c r="E6" s="15" t="s">
        <v>14</v>
      </c>
      <c r="F6" s="14">
        <v>0.48</v>
      </c>
      <c r="G6" s="18"/>
    </row>
    <row r="7" spans="1:7">
      <c r="A7" s="80" t="s">
        <v>15</v>
      </c>
      <c r="B7" s="16">
        <f>B6+'07.11'!B7</f>
        <v>22427500</v>
      </c>
      <c r="C7" s="15" t="s">
        <v>16</v>
      </c>
      <c r="D7" s="14">
        <v>0.05</v>
      </c>
      <c r="E7" s="15" t="s">
        <v>17</v>
      </c>
      <c r="F7" s="14">
        <v>0.36</v>
      </c>
      <c r="G7" s="19"/>
    </row>
    <row r="8" spans="1:7">
      <c r="A8" s="80" t="s">
        <v>18</v>
      </c>
      <c r="B8" s="110">
        <v>70548700</v>
      </c>
      <c r="C8" s="13" t="s">
        <v>19</v>
      </c>
      <c r="D8" s="14">
        <v>0.01</v>
      </c>
      <c r="E8" s="15"/>
      <c r="F8" s="14"/>
    </row>
    <row r="9" spans="1:7">
      <c r="A9" s="80" t="s">
        <v>20</v>
      </c>
      <c r="B9" s="20">
        <f>B7/B8</f>
        <v>0.31790096770032616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80" t="s">
        <v>23</v>
      </c>
      <c r="C11" s="80" t="s">
        <v>24</v>
      </c>
      <c r="D11" s="80" t="s">
        <v>25</v>
      </c>
      <c r="E11" s="80"/>
      <c r="F11" s="22" t="s">
        <v>26</v>
      </c>
    </row>
    <row r="12" spans="1:7">
      <c r="A12" s="205"/>
      <c r="B12" s="23" t="s">
        <v>63</v>
      </c>
      <c r="C12" s="8" t="s">
        <v>263</v>
      </c>
      <c r="D12" s="206" t="s">
        <v>27</v>
      </c>
      <c r="E12" s="23" t="s">
        <v>297</v>
      </c>
      <c r="F12" s="8">
        <v>22</v>
      </c>
    </row>
    <row r="13" spans="1:7">
      <c r="A13" s="205"/>
      <c r="B13" s="23" t="s">
        <v>64</v>
      </c>
      <c r="C13" s="8" t="s">
        <v>229</v>
      </c>
      <c r="D13" s="206"/>
      <c r="E13" s="23" t="s">
        <v>298</v>
      </c>
      <c r="F13" s="8">
        <v>3</v>
      </c>
    </row>
    <row r="14" spans="1:7">
      <c r="A14" s="205"/>
      <c r="B14" s="23" t="s">
        <v>65</v>
      </c>
      <c r="C14" s="8" t="s">
        <v>295</v>
      </c>
      <c r="D14" s="206" t="s">
        <v>28</v>
      </c>
      <c r="E14" s="23" t="s">
        <v>299</v>
      </c>
      <c r="F14" s="8">
        <v>0</v>
      </c>
    </row>
    <row r="15" spans="1:7">
      <c r="A15" s="205"/>
      <c r="B15" s="23" t="s">
        <v>66</v>
      </c>
      <c r="C15" s="8" t="s">
        <v>296</v>
      </c>
      <c r="D15" s="206"/>
      <c r="E15" s="23" t="s">
        <v>300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80" t="s">
        <v>30</v>
      </c>
      <c r="C17" s="80" t="s">
        <v>31</v>
      </c>
      <c r="D17" s="80" t="s">
        <v>32</v>
      </c>
      <c r="E17" s="227" t="s">
        <v>33</v>
      </c>
      <c r="F17" s="228"/>
    </row>
    <row r="18" spans="1:6">
      <c r="A18" s="205" t="s">
        <v>34</v>
      </c>
      <c r="B18" s="25">
        <v>0.47916666666666669</v>
      </c>
      <c r="C18" s="25" t="s">
        <v>292</v>
      </c>
      <c r="D18" s="26">
        <v>6</v>
      </c>
      <c r="E18" s="239"/>
      <c r="F18" s="240"/>
    </row>
    <row r="19" spans="1:6">
      <c r="A19" s="205"/>
      <c r="B19" s="25"/>
      <c r="D19" s="26"/>
      <c r="E19" s="239"/>
      <c r="F19" s="240"/>
    </row>
    <row r="20" spans="1:6">
      <c r="A20" s="205"/>
      <c r="B20" s="25"/>
      <c r="C20" s="25"/>
      <c r="D20" s="26"/>
      <c r="E20" s="230"/>
      <c r="F20" s="231"/>
    </row>
    <row r="21" spans="1:6">
      <c r="A21" s="205"/>
      <c r="B21" s="25"/>
      <c r="C21" s="25"/>
      <c r="D21" s="26"/>
      <c r="E21" s="230"/>
      <c r="F21" s="231"/>
    </row>
    <row r="22" spans="1:6">
      <c r="A22" s="205"/>
      <c r="B22" s="25"/>
      <c r="C22" s="3"/>
      <c r="D22" s="3"/>
      <c r="E22" s="230"/>
      <c r="F22" s="231"/>
    </row>
    <row r="23" spans="1:6">
      <c r="A23" s="229"/>
      <c r="B23" s="25"/>
      <c r="C23" s="8"/>
      <c r="D23" s="26"/>
      <c r="E23" s="230"/>
      <c r="F23" s="231"/>
    </row>
    <row r="24" spans="1:6">
      <c r="A24" s="205" t="s">
        <v>35</v>
      </c>
      <c r="B24" s="43">
        <v>0.27083333333333331</v>
      </c>
      <c r="C24" s="25" t="s">
        <v>293</v>
      </c>
      <c r="D24" s="26">
        <v>20</v>
      </c>
      <c r="E24" s="239"/>
      <c r="F24" s="240"/>
    </row>
    <row r="25" spans="1:6">
      <c r="A25" s="205"/>
      <c r="B25" s="25">
        <v>0.27083333333333331</v>
      </c>
      <c r="C25" s="25" t="s">
        <v>294</v>
      </c>
      <c r="D25" s="26">
        <v>4</v>
      </c>
      <c r="E25" s="239" t="s">
        <v>285</v>
      </c>
      <c r="F25" s="240"/>
    </row>
    <row r="26" spans="1:6">
      <c r="A26" s="205"/>
      <c r="B26" s="25"/>
      <c r="C26" s="25"/>
      <c r="D26" s="26"/>
      <c r="E26" s="89" t="s">
        <v>286</v>
      </c>
      <c r="F26" s="90" t="s">
        <v>288</v>
      </c>
    </row>
    <row r="27" spans="1:6">
      <c r="A27" s="205"/>
      <c r="B27" s="25"/>
      <c r="C27" s="25"/>
      <c r="D27" s="26"/>
      <c r="E27" s="89" t="s">
        <v>282</v>
      </c>
      <c r="F27" s="90" t="s">
        <v>289</v>
      </c>
    </row>
    <row r="28" spans="1:6">
      <c r="A28" s="205"/>
      <c r="B28" s="25"/>
      <c r="C28" s="25"/>
      <c r="D28" s="26"/>
      <c r="E28" s="89" t="s">
        <v>287</v>
      </c>
      <c r="F28" s="90" t="s">
        <v>290</v>
      </c>
    </row>
    <row r="29" spans="1:6">
      <c r="A29" s="205"/>
      <c r="B29" s="25"/>
      <c r="C29" s="25"/>
      <c r="D29" s="26"/>
      <c r="E29" s="89" t="s">
        <v>280</v>
      </c>
      <c r="F29" s="90"/>
    </row>
    <row r="30" spans="1:6" ht="18.75">
      <c r="A30" s="237" t="s">
        <v>36</v>
      </c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/>
      <c r="D31" s="212" t="s">
        <v>39</v>
      </c>
      <c r="E31" s="80" t="s">
        <v>38</v>
      </c>
      <c r="F31" s="24" t="s">
        <v>306</v>
      </c>
    </row>
    <row r="32" spans="1:6">
      <c r="A32" s="213"/>
      <c r="B32" s="29" t="s">
        <v>40</v>
      </c>
      <c r="C32" s="28"/>
      <c r="D32" s="234"/>
      <c r="E32" s="22" t="s">
        <v>41</v>
      </c>
      <c r="F32" s="24" t="s">
        <v>307</v>
      </c>
    </row>
    <row r="33" spans="1:6">
      <c r="A33" s="213"/>
      <c r="B33" s="30" t="s">
        <v>42</v>
      </c>
      <c r="C33" s="28"/>
      <c r="D33" s="234"/>
      <c r="E33" s="22" t="s">
        <v>43</v>
      </c>
      <c r="F33" s="24" t="s">
        <v>308</v>
      </c>
    </row>
    <row r="34" spans="1:6">
      <c r="A34" s="232"/>
      <c r="B34" s="30" t="s">
        <v>44</v>
      </c>
      <c r="C34" s="28"/>
      <c r="D34" s="235"/>
      <c r="E34" s="22" t="s">
        <v>45</v>
      </c>
      <c r="F34" s="24" t="s">
        <v>309</v>
      </c>
    </row>
    <row r="35" spans="1:6">
      <c r="A35" s="233"/>
      <c r="B35" s="30" t="s">
        <v>46</v>
      </c>
      <c r="C35" s="28"/>
      <c r="D35" s="236"/>
      <c r="E35" s="22" t="s">
        <v>47</v>
      </c>
      <c r="F35" s="24" t="s">
        <v>310</v>
      </c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37</v>
      </c>
      <c r="B37" s="209" t="s">
        <v>276</v>
      </c>
      <c r="C37" s="216"/>
      <c r="D37" s="216"/>
      <c r="E37" s="216"/>
      <c r="F37" s="217"/>
    </row>
    <row r="38" spans="1:6">
      <c r="A38" s="213"/>
      <c r="B38" s="209" t="s">
        <v>284</v>
      </c>
      <c r="C38" s="216"/>
      <c r="D38" s="216"/>
      <c r="E38" s="216"/>
      <c r="F38" s="217"/>
    </row>
    <row r="39" spans="1:6">
      <c r="A39" s="213"/>
      <c r="B39" s="81" t="s">
        <v>283</v>
      </c>
      <c r="C39" s="82" t="s">
        <v>279</v>
      </c>
      <c r="D39" s="84"/>
      <c r="E39" s="84"/>
      <c r="F39" s="85"/>
    </row>
    <row r="40" spans="1:6">
      <c r="A40" s="213"/>
      <c r="B40" s="81" t="s">
        <v>282</v>
      </c>
      <c r="C40" s="88" t="s">
        <v>291</v>
      </c>
      <c r="D40" s="86"/>
      <c r="E40" s="86"/>
      <c r="F40" s="87"/>
    </row>
    <row r="41" spans="1:6">
      <c r="A41" s="213"/>
      <c r="B41" s="81" t="s">
        <v>281</v>
      </c>
      <c r="C41" s="82" t="s">
        <v>290</v>
      </c>
      <c r="D41" s="84"/>
      <c r="E41" s="84"/>
      <c r="F41" s="85"/>
    </row>
    <row r="42" spans="1:6">
      <c r="A42" s="214"/>
      <c r="B42" s="81" t="s">
        <v>280</v>
      </c>
      <c r="C42" s="83"/>
      <c r="D42" s="84"/>
      <c r="E42" s="84"/>
      <c r="F42" s="85"/>
    </row>
    <row r="43" spans="1:6">
      <c r="A43" s="212" t="s">
        <v>155</v>
      </c>
      <c r="B43" s="209" t="s">
        <v>301</v>
      </c>
      <c r="C43" s="216"/>
      <c r="D43" s="216"/>
      <c r="E43" s="216"/>
      <c r="F43" s="217"/>
    </row>
    <row r="44" spans="1:6">
      <c r="A44" s="213"/>
      <c r="B44" s="209" t="s">
        <v>302</v>
      </c>
      <c r="C44" s="210"/>
      <c r="D44" s="210"/>
      <c r="E44" s="210"/>
      <c r="F44" s="211"/>
    </row>
    <row r="45" spans="1:6">
      <c r="A45" s="213"/>
      <c r="B45" s="209" t="s">
        <v>303</v>
      </c>
      <c r="C45" s="218"/>
      <c r="D45" s="218"/>
      <c r="E45" s="218"/>
      <c r="F45" s="219"/>
    </row>
    <row r="46" spans="1:6">
      <c r="A46" s="213"/>
      <c r="B46" s="209" t="s">
        <v>304</v>
      </c>
      <c r="C46" s="218"/>
      <c r="D46" s="218"/>
      <c r="E46" s="218"/>
      <c r="F46" s="219"/>
    </row>
    <row r="47" spans="1:6">
      <c r="A47" s="214"/>
      <c r="B47" s="209" t="s">
        <v>305</v>
      </c>
      <c r="C47" s="210"/>
      <c r="D47" s="210"/>
      <c r="E47" s="210"/>
      <c r="F47" s="211"/>
    </row>
    <row r="48" spans="1:6" ht="18.75">
      <c r="A48" s="237" t="s">
        <v>48</v>
      </c>
      <c r="B48" s="238"/>
      <c r="C48" s="238"/>
      <c r="D48" s="238"/>
      <c r="E48" s="238"/>
      <c r="F48" s="226"/>
    </row>
    <row r="49" spans="1:6">
      <c r="A49" s="79" t="s">
        <v>37</v>
      </c>
      <c r="B49" s="241"/>
      <c r="C49" s="242"/>
      <c r="D49" s="79" t="s">
        <v>39</v>
      </c>
      <c r="E49" s="220"/>
      <c r="F49" s="221"/>
    </row>
    <row r="50" spans="1:6" ht="18.75">
      <c r="A50" s="222" t="s">
        <v>49</v>
      </c>
      <c r="B50" s="243"/>
      <c r="C50" s="244"/>
      <c r="D50" s="78" t="s">
        <v>50</v>
      </c>
      <c r="E50" s="225">
        <v>0</v>
      </c>
      <c r="F50" s="226"/>
    </row>
    <row r="51" spans="1:6">
      <c r="A51" s="207" t="s">
        <v>37</v>
      </c>
      <c r="B51" s="33" t="s">
        <v>51</v>
      </c>
      <c r="C51" s="33" t="s">
        <v>52</v>
      </c>
      <c r="D51" s="207" t="s">
        <v>39</v>
      </c>
      <c r="E51" s="33" t="s">
        <v>53</v>
      </c>
      <c r="F51" s="33" t="s">
        <v>54</v>
      </c>
    </row>
    <row r="52" spans="1:6">
      <c r="A52" s="207"/>
      <c r="B52" s="34"/>
      <c r="C52" s="34"/>
      <c r="D52" s="208"/>
      <c r="E52" s="34"/>
      <c r="F52" s="34"/>
    </row>
    <row r="53" spans="1:6">
      <c r="A53" s="207"/>
      <c r="B53" s="34"/>
      <c r="C53" s="34"/>
      <c r="D53" s="208"/>
      <c r="E53" s="34"/>
      <c r="F53" s="35"/>
    </row>
    <row r="54" spans="1:6">
      <c r="A54" s="207"/>
      <c r="B54" s="34"/>
      <c r="C54" s="34"/>
      <c r="D54" s="208"/>
      <c r="E54" s="34"/>
      <c r="F54" s="35"/>
    </row>
  </sheetData>
  <mergeCells count="38">
    <mergeCell ref="A1:F1"/>
    <mergeCell ref="A3:B3"/>
    <mergeCell ref="A10:F10"/>
    <mergeCell ref="A11:A15"/>
    <mergeCell ref="D12:D13"/>
    <mergeCell ref="D14:D15"/>
    <mergeCell ref="A36:F36"/>
    <mergeCell ref="A37:A42"/>
    <mergeCell ref="B37:F37"/>
    <mergeCell ref="B38:F38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A30:F30"/>
    <mergeCell ref="A31:A35"/>
    <mergeCell ref="D31:D35"/>
    <mergeCell ref="A51:A54"/>
    <mergeCell ref="D51:D54"/>
    <mergeCell ref="A43:A47"/>
    <mergeCell ref="B43:F43"/>
    <mergeCell ref="B44:F44"/>
    <mergeCell ref="B45:F45"/>
    <mergeCell ref="B46:F46"/>
    <mergeCell ref="B47:F47"/>
    <mergeCell ref="A48:F48"/>
    <mergeCell ref="B49:C49"/>
    <mergeCell ref="E49:F49"/>
    <mergeCell ref="A50:C50"/>
    <mergeCell ref="E50:F50"/>
  </mergeCells>
  <phoneticPr fontId="2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G54"/>
  <sheetViews>
    <sheetView topLeftCell="A13" workbookViewId="0">
      <selection activeCell="B8" sqref="B8:B9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29.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95" t="s">
        <v>1</v>
      </c>
      <c r="B2" s="36">
        <v>42564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95" t="s">
        <v>6</v>
      </c>
      <c r="B4" s="12">
        <v>410500</v>
      </c>
      <c r="C4" s="13" t="s">
        <v>7</v>
      </c>
      <c r="D4" s="14"/>
      <c r="E4" s="15" t="s">
        <v>8</v>
      </c>
      <c r="F4" s="14"/>
    </row>
    <row r="5" spans="1:7">
      <c r="A5" s="95" t="s">
        <v>9</v>
      </c>
      <c r="B5" s="16">
        <f>B6-B4</f>
        <v>729600</v>
      </c>
      <c r="C5" s="15" t="s">
        <v>10</v>
      </c>
      <c r="D5" s="14"/>
      <c r="E5" s="15" t="s">
        <v>11</v>
      </c>
      <c r="F5" s="14"/>
      <c r="G5" s="17">
        <v>52409100</v>
      </c>
    </row>
    <row r="6" spans="1:7">
      <c r="A6" s="95" t="s">
        <v>12</v>
      </c>
      <c r="B6" s="16">
        <v>1140100</v>
      </c>
      <c r="C6" s="13" t="s">
        <v>13</v>
      </c>
      <c r="D6" s="14"/>
      <c r="E6" s="15" t="s">
        <v>14</v>
      </c>
      <c r="F6" s="14"/>
      <c r="G6" s="18"/>
    </row>
    <row r="7" spans="1:7">
      <c r="A7" s="95" t="s">
        <v>15</v>
      </c>
      <c r="B7" s="16">
        <f>B6+'07.12'!B7</f>
        <v>23567600</v>
      </c>
      <c r="C7" s="15" t="s">
        <v>16</v>
      </c>
      <c r="D7" s="14"/>
      <c r="E7" s="15" t="s">
        <v>17</v>
      </c>
      <c r="F7" s="14"/>
      <c r="G7" s="19"/>
    </row>
    <row r="8" spans="1:7">
      <c r="A8" s="95" t="s">
        <v>18</v>
      </c>
      <c r="B8" s="110">
        <v>70548700</v>
      </c>
      <c r="C8" s="13" t="s">
        <v>19</v>
      </c>
      <c r="D8" s="14"/>
      <c r="E8" s="15"/>
      <c r="F8" s="14"/>
    </row>
    <row r="9" spans="1:7">
      <c r="A9" s="95" t="s">
        <v>20</v>
      </c>
      <c r="B9" s="20">
        <f>B7/B8</f>
        <v>0.33406143557570872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95" t="s">
        <v>23</v>
      </c>
      <c r="C11" s="95" t="s">
        <v>24</v>
      </c>
      <c r="D11" s="95" t="s">
        <v>25</v>
      </c>
      <c r="E11" s="95"/>
      <c r="F11" s="22" t="s">
        <v>26</v>
      </c>
    </row>
    <row r="12" spans="1:7">
      <c r="A12" s="205"/>
      <c r="B12" s="23" t="s">
        <v>63</v>
      </c>
      <c r="C12" s="8" t="s">
        <v>263</v>
      </c>
      <c r="D12" s="206" t="s">
        <v>27</v>
      </c>
      <c r="E12" s="23" t="s">
        <v>327</v>
      </c>
      <c r="F12" s="8">
        <v>8</v>
      </c>
    </row>
    <row r="13" spans="1:7">
      <c r="A13" s="205"/>
      <c r="B13" s="23" t="s">
        <v>64</v>
      </c>
      <c r="C13" s="8" t="s">
        <v>229</v>
      </c>
      <c r="D13" s="206"/>
      <c r="E13" s="23" t="s">
        <v>328</v>
      </c>
      <c r="F13" s="8">
        <v>3</v>
      </c>
    </row>
    <row r="14" spans="1:7">
      <c r="A14" s="205"/>
      <c r="B14" s="23" t="s">
        <v>65</v>
      </c>
      <c r="C14" s="8" t="s">
        <v>325</v>
      </c>
      <c r="D14" s="206" t="s">
        <v>28</v>
      </c>
      <c r="E14" s="23" t="s">
        <v>329</v>
      </c>
      <c r="F14" s="8">
        <v>0</v>
      </c>
    </row>
    <row r="15" spans="1:7">
      <c r="A15" s="205"/>
      <c r="B15" s="23" t="s">
        <v>66</v>
      </c>
      <c r="C15" s="8" t="s">
        <v>326</v>
      </c>
      <c r="D15" s="206"/>
      <c r="E15" s="23" t="s">
        <v>330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95" t="s">
        <v>30</v>
      </c>
      <c r="C17" s="95" t="s">
        <v>31</v>
      </c>
      <c r="D17" s="95" t="s">
        <v>32</v>
      </c>
      <c r="E17" s="227" t="s">
        <v>33</v>
      </c>
      <c r="F17" s="228"/>
    </row>
    <row r="18" spans="1:6">
      <c r="A18" s="205" t="s">
        <v>34</v>
      </c>
      <c r="B18" s="25">
        <v>0.5</v>
      </c>
      <c r="C18" s="25" t="s">
        <v>312</v>
      </c>
      <c r="D18" s="26">
        <v>6</v>
      </c>
      <c r="E18" s="239"/>
      <c r="F18" s="240"/>
    </row>
    <row r="19" spans="1:6">
      <c r="A19" s="205"/>
      <c r="B19" s="25">
        <v>0.5</v>
      </c>
      <c r="C19" s="25" t="s">
        <v>313</v>
      </c>
      <c r="D19" s="26">
        <v>5</v>
      </c>
      <c r="E19" s="239"/>
      <c r="F19" s="240"/>
    </row>
    <row r="20" spans="1:6">
      <c r="A20" s="205"/>
      <c r="B20" s="25">
        <v>8.3333333333333329E-2</v>
      </c>
      <c r="C20" s="25" t="s">
        <v>314</v>
      </c>
      <c r="D20" s="26">
        <v>2</v>
      </c>
      <c r="E20" s="230" t="s">
        <v>331</v>
      </c>
      <c r="F20" s="231"/>
    </row>
    <row r="21" spans="1:6">
      <c r="A21" s="205"/>
      <c r="B21" s="25"/>
      <c r="C21" s="25"/>
      <c r="D21" s="26"/>
      <c r="E21" s="230"/>
      <c r="F21" s="231"/>
    </row>
    <row r="22" spans="1:6">
      <c r="A22" s="205"/>
      <c r="B22" s="25"/>
      <c r="C22" s="3"/>
      <c r="D22" s="3"/>
      <c r="E22" s="230"/>
      <c r="F22" s="231"/>
    </row>
    <row r="23" spans="1:6">
      <c r="A23" s="229"/>
      <c r="B23" s="25"/>
      <c r="C23" s="8"/>
      <c r="D23" s="26"/>
      <c r="E23" s="230" t="s">
        <v>324</v>
      </c>
      <c r="F23" s="231"/>
    </row>
    <row r="24" spans="1:6">
      <c r="A24" s="205" t="s">
        <v>35</v>
      </c>
      <c r="B24" s="43">
        <v>0.25</v>
      </c>
      <c r="C24" s="25" t="s">
        <v>314</v>
      </c>
      <c r="D24" s="26">
        <v>2</v>
      </c>
      <c r="E24" s="239" t="s">
        <v>323</v>
      </c>
      <c r="F24" s="240"/>
    </row>
    <row r="25" spans="1:6">
      <c r="A25" s="205"/>
      <c r="B25" s="25"/>
      <c r="C25" s="25"/>
      <c r="D25" s="26">
        <v>2</v>
      </c>
      <c r="E25" s="239" t="s">
        <v>316</v>
      </c>
      <c r="F25" s="240"/>
    </row>
    <row r="26" spans="1:6">
      <c r="A26" s="205"/>
      <c r="B26" s="25">
        <v>0.27083333333333331</v>
      </c>
      <c r="C26" s="25" t="s">
        <v>315</v>
      </c>
      <c r="D26" s="26">
        <v>2</v>
      </c>
      <c r="E26" s="89" t="s">
        <v>321</v>
      </c>
      <c r="F26" s="90" t="s">
        <v>319</v>
      </c>
    </row>
    <row r="27" spans="1:6">
      <c r="A27" s="205"/>
      <c r="B27" s="25"/>
      <c r="C27" s="25"/>
      <c r="D27" s="26"/>
      <c r="E27" s="89" t="s">
        <v>317</v>
      </c>
      <c r="F27" s="90" t="s">
        <v>320</v>
      </c>
    </row>
    <row r="28" spans="1:6">
      <c r="A28" s="205"/>
      <c r="B28" s="25"/>
      <c r="C28" s="25"/>
      <c r="D28" s="26"/>
      <c r="E28" s="89" t="s">
        <v>322</v>
      </c>
      <c r="F28" s="90"/>
    </row>
    <row r="29" spans="1:6">
      <c r="A29" s="205"/>
      <c r="B29" s="25"/>
      <c r="C29" s="25"/>
      <c r="D29" s="26"/>
      <c r="E29" s="89" t="s">
        <v>318</v>
      </c>
      <c r="F29" s="90"/>
    </row>
    <row r="30" spans="1:6" ht="18.75">
      <c r="A30" s="237" t="s">
        <v>36</v>
      </c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/>
      <c r="D31" s="212" t="s">
        <v>39</v>
      </c>
      <c r="E31" s="95" t="s">
        <v>38</v>
      </c>
      <c r="F31" s="24" t="s">
        <v>332</v>
      </c>
    </row>
    <row r="32" spans="1:6">
      <c r="A32" s="213"/>
      <c r="B32" s="29" t="s">
        <v>40</v>
      </c>
      <c r="C32" s="28"/>
      <c r="D32" s="234"/>
      <c r="E32" s="22" t="s">
        <v>41</v>
      </c>
      <c r="F32" s="24" t="s">
        <v>333</v>
      </c>
    </row>
    <row r="33" spans="1:6">
      <c r="A33" s="213"/>
      <c r="B33" s="30" t="s">
        <v>42</v>
      </c>
      <c r="C33" s="28"/>
      <c r="D33" s="234"/>
      <c r="E33" s="22" t="s">
        <v>43</v>
      </c>
      <c r="F33" s="24" t="s">
        <v>334</v>
      </c>
    </row>
    <row r="34" spans="1:6">
      <c r="A34" s="232"/>
      <c r="B34" s="30" t="s">
        <v>44</v>
      </c>
      <c r="C34" s="28"/>
      <c r="D34" s="235"/>
      <c r="E34" s="22" t="s">
        <v>45</v>
      </c>
      <c r="F34" s="24" t="s">
        <v>335</v>
      </c>
    </row>
    <row r="35" spans="1:6">
      <c r="A35" s="233"/>
      <c r="B35" s="30" t="s">
        <v>46</v>
      </c>
      <c r="C35" s="28"/>
      <c r="D35" s="236"/>
      <c r="E35" s="22" t="s">
        <v>47</v>
      </c>
      <c r="F35" s="24"/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37</v>
      </c>
      <c r="B37" s="209" t="s">
        <v>311</v>
      </c>
      <c r="C37" s="216"/>
      <c r="D37" s="216"/>
      <c r="E37" s="216"/>
      <c r="F37" s="217"/>
    </row>
    <row r="38" spans="1:6">
      <c r="A38" s="213"/>
      <c r="B38" s="209"/>
      <c r="C38" s="216"/>
      <c r="D38" s="216"/>
      <c r="E38" s="216"/>
      <c r="F38" s="217"/>
    </row>
    <row r="39" spans="1:6">
      <c r="A39" s="213"/>
      <c r="B39" s="92"/>
      <c r="C39" s="93"/>
      <c r="D39" s="84"/>
      <c r="E39" s="84"/>
      <c r="F39" s="85"/>
    </row>
    <row r="40" spans="1:6">
      <c r="A40" s="213"/>
      <c r="B40" s="92"/>
      <c r="C40" s="88"/>
      <c r="D40" s="86"/>
      <c r="E40" s="86"/>
      <c r="F40" s="87"/>
    </row>
    <row r="41" spans="1:6">
      <c r="A41" s="213"/>
      <c r="B41" s="92"/>
      <c r="C41" s="93"/>
      <c r="D41" s="84"/>
      <c r="E41" s="84"/>
      <c r="F41" s="85"/>
    </row>
    <row r="42" spans="1:6">
      <c r="A42" s="214"/>
      <c r="B42" s="92"/>
      <c r="C42" s="94"/>
      <c r="D42" s="84"/>
      <c r="E42" s="84"/>
      <c r="F42" s="85"/>
    </row>
    <row r="43" spans="1:6">
      <c r="A43" s="212" t="s">
        <v>155</v>
      </c>
      <c r="B43" s="209" t="s">
        <v>336</v>
      </c>
      <c r="C43" s="216"/>
      <c r="D43" s="216"/>
      <c r="E43" s="216"/>
      <c r="F43" s="217"/>
    </row>
    <row r="44" spans="1:6">
      <c r="A44" s="213"/>
      <c r="B44" s="209" t="s">
        <v>337</v>
      </c>
      <c r="C44" s="210"/>
      <c r="D44" s="210"/>
      <c r="E44" s="210"/>
      <c r="F44" s="211"/>
    </row>
    <row r="45" spans="1:6">
      <c r="A45" s="213"/>
      <c r="B45" s="209" t="s">
        <v>338</v>
      </c>
      <c r="C45" s="218"/>
      <c r="D45" s="218"/>
      <c r="E45" s="218"/>
      <c r="F45" s="219"/>
    </row>
    <row r="46" spans="1:6">
      <c r="A46" s="213"/>
      <c r="B46" s="209" t="s">
        <v>339</v>
      </c>
      <c r="C46" s="218"/>
      <c r="D46" s="218"/>
      <c r="E46" s="218"/>
      <c r="F46" s="219"/>
    </row>
    <row r="47" spans="1:6">
      <c r="A47" s="214"/>
      <c r="B47" s="209" t="s">
        <v>340</v>
      </c>
      <c r="C47" s="210"/>
      <c r="D47" s="210"/>
      <c r="E47" s="210"/>
      <c r="F47" s="211"/>
    </row>
    <row r="48" spans="1:6" ht="18.75">
      <c r="A48" s="237" t="s">
        <v>48</v>
      </c>
      <c r="B48" s="238"/>
      <c r="C48" s="238"/>
      <c r="D48" s="238"/>
      <c r="E48" s="238"/>
      <c r="F48" s="226"/>
    </row>
    <row r="49" spans="1:6">
      <c r="A49" s="96" t="s">
        <v>37</v>
      </c>
      <c r="B49" s="241"/>
      <c r="C49" s="242"/>
      <c r="D49" s="96" t="s">
        <v>39</v>
      </c>
      <c r="E49" s="220"/>
      <c r="F49" s="221"/>
    </row>
    <row r="50" spans="1:6" ht="18.75">
      <c r="A50" s="222" t="s">
        <v>49</v>
      </c>
      <c r="B50" s="243"/>
      <c r="C50" s="244"/>
      <c r="D50" s="91" t="s">
        <v>50</v>
      </c>
      <c r="E50" s="225">
        <v>0</v>
      </c>
      <c r="F50" s="226"/>
    </row>
    <row r="51" spans="1:6">
      <c r="A51" s="207" t="s">
        <v>37</v>
      </c>
      <c r="B51" s="33" t="s">
        <v>51</v>
      </c>
      <c r="C51" s="33" t="s">
        <v>52</v>
      </c>
      <c r="D51" s="207" t="s">
        <v>39</v>
      </c>
      <c r="E51" s="33" t="s">
        <v>53</v>
      </c>
      <c r="F51" s="33" t="s">
        <v>54</v>
      </c>
    </row>
    <row r="52" spans="1:6">
      <c r="A52" s="207"/>
      <c r="B52" s="34"/>
      <c r="C52" s="34"/>
      <c r="D52" s="208"/>
      <c r="E52" s="34"/>
      <c r="F52" s="34"/>
    </row>
    <row r="53" spans="1:6">
      <c r="A53" s="207"/>
      <c r="B53" s="34"/>
      <c r="C53" s="34"/>
      <c r="D53" s="208"/>
      <c r="E53" s="34"/>
      <c r="F53" s="35"/>
    </row>
    <row r="54" spans="1:6">
      <c r="A54" s="207"/>
      <c r="B54" s="34"/>
      <c r="C54" s="34"/>
      <c r="D54" s="208"/>
      <c r="E54" s="34"/>
      <c r="F54" s="35"/>
    </row>
  </sheetData>
  <mergeCells count="38">
    <mergeCell ref="A51:A54"/>
    <mergeCell ref="D51:D54"/>
    <mergeCell ref="A36:F36"/>
    <mergeCell ref="A37:A42"/>
    <mergeCell ref="B37:F37"/>
    <mergeCell ref="B38:F38"/>
    <mergeCell ref="A43:A47"/>
    <mergeCell ref="B43:F43"/>
    <mergeCell ref="B44:F44"/>
    <mergeCell ref="B45:F45"/>
    <mergeCell ref="B46:F46"/>
    <mergeCell ref="B47:F47"/>
    <mergeCell ref="A48:F48"/>
    <mergeCell ref="B49:C49"/>
    <mergeCell ref="E49:F49"/>
    <mergeCell ref="A50:C50"/>
    <mergeCell ref="E50:F50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A30:F30"/>
    <mergeCell ref="A31:A35"/>
    <mergeCell ref="D31:D35"/>
    <mergeCell ref="A1:F1"/>
    <mergeCell ref="A3:B3"/>
    <mergeCell ref="A10:F10"/>
    <mergeCell ref="A11:A15"/>
    <mergeCell ref="D12:D13"/>
    <mergeCell ref="D14:D15"/>
  </mergeCells>
  <phoneticPr fontId="2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54"/>
  <sheetViews>
    <sheetView topLeftCell="A19" workbookViewId="0">
      <selection activeCell="K14" sqref="K14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29.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102" t="s">
        <v>1</v>
      </c>
      <c r="B2" s="36">
        <v>42565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102" t="s">
        <v>6</v>
      </c>
      <c r="B4" s="12">
        <v>234500</v>
      </c>
      <c r="C4" s="13" t="s">
        <v>7</v>
      </c>
      <c r="D4" s="14">
        <v>0</v>
      </c>
      <c r="E4" s="15" t="s">
        <v>8</v>
      </c>
      <c r="F4" s="14">
        <v>0.01</v>
      </c>
    </row>
    <row r="5" spans="1:7">
      <c r="A5" s="102" t="s">
        <v>9</v>
      </c>
      <c r="B5" s="16">
        <f>B6-B4</f>
        <v>13623800</v>
      </c>
      <c r="C5" s="15" t="s">
        <v>10</v>
      </c>
      <c r="D5" s="14">
        <v>0.01</v>
      </c>
      <c r="E5" s="15" t="s">
        <v>11</v>
      </c>
      <c r="F5" s="14">
        <v>0.01</v>
      </c>
      <c r="G5" s="17">
        <f>B6+B7</f>
        <v>51284200</v>
      </c>
    </row>
    <row r="6" spans="1:7">
      <c r="A6" s="102" t="s">
        <v>12</v>
      </c>
      <c r="B6" s="16">
        <v>13858300</v>
      </c>
      <c r="C6" s="13" t="s">
        <v>13</v>
      </c>
      <c r="D6" s="14">
        <v>0.01</v>
      </c>
      <c r="E6" s="15" t="s">
        <v>14</v>
      </c>
      <c r="F6" s="14">
        <v>0</v>
      </c>
      <c r="G6" s="18"/>
    </row>
    <row r="7" spans="1:7">
      <c r="A7" s="102" t="s">
        <v>15</v>
      </c>
      <c r="B7" s="16">
        <f>B6+'07.13'!B7</f>
        <v>37425900</v>
      </c>
      <c r="C7" s="15" t="s">
        <v>16</v>
      </c>
      <c r="D7" s="14">
        <v>0.01</v>
      </c>
      <c r="E7" s="15" t="s">
        <v>17</v>
      </c>
      <c r="F7" s="14">
        <v>0.01</v>
      </c>
      <c r="G7" s="19"/>
    </row>
    <row r="8" spans="1:7">
      <c r="A8" s="102" t="s">
        <v>18</v>
      </c>
      <c r="B8" s="110">
        <v>70548700</v>
      </c>
      <c r="C8" s="13" t="s">
        <v>19</v>
      </c>
      <c r="D8" s="14">
        <v>0</v>
      </c>
      <c r="E8" s="15"/>
      <c r="F8" s="14"/>
    </row>
    <row r="9" spans="1:7">
      <c r="A9" s="102" t="s">
        <v>20</v>
      </c>
      <c r="B9" s="20">
        <f>B7/B8</f>
        <v>0.53049737273684705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102" t="s">
        <v>23</v>
      </c>
      <c r="C11" s="102" t="s">
        <v>24</v>
      </c>
      <c r="D11" s="102" t="s">
        <v>25</v>
      </c>
      <c r="E11" s="102"/>
      <c r="F11" s="22" t="s">
        <v>26</v>
      </c>
    </row>
    <row r="12" spans="1:7">
      <c r="A12" s="205"/>
      <c r="B12" s="23" t="s">
        <v>63</v>
      </c>
      <c r="C12" s="8" t="s">
        <v>351</v>
      </c>
      <c r="D12" s="206" t="s">
        <v>27</v>
      </c>
      <c r="E12" s="23" t="s">
        <v>327</v>
      </c>
      <c r="F12" s="8">
        <v>4</v>
      </c>
    </row>
    <row r="13" spans="1:7">
      <c r="A13" s="205"/>
      <c r="B13" s="23" t="s">
        <v>64</v>
      </c>
      <c r="C13" s="8" t="s">
        <v>229</v>
      </c>
      <c r="D13" s="206"/>
      <c r="E13" s="23" t="s">
        <v>328</v>
      </c>
      <c r="F13" s="8">
        <v>3</v>
      </c>
    </row>
    <row r="14" spans="1:7">
      <c r="A14" s="205"/>
      <c r="B14" s="23" t="s">
        <v>65</v>
      </c>
      <c r="C14" s="8" t="s">
        <v>352</v>
      </c>
      <c r="D14" s="206" t="s">
        <v>28</v>
      </c>
      <c r="E14" s="23" t="s">
        <v>329</v>
      </c>
      <c r="F14" s="8">
        <v>0</v>
      </c>
    </row>
    <row r="15" spans="1:7">
      <c r="A15" s="205"/>
      <c r="B15" s="23" t="s">
        <v>66</v>
      </c>
      <c r="C15" s="8" t="s">
        <v>353</v>
      </c>
      <c r="D15" s="206"/>
      <c r="E15" s="23" t="s">
        <v>74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102" t="s">
        <v>30</v>
      </c>
      <c r="C17" s="102" t="s">
        <v>31</v>
      </c>
      <c r="D17" s="102" t="s">
        <v>32</v>
      </c>
      <c r="E17" s="227" t="s">
        <v>33</v>
      </c>
      <c r="F17" s="228"/>
    </row>
    <row r="18" spans="1:6">
      <c r="A18" s="205" t="s">
        <v>34</v>
      </c>
      <c r="B18" s="25">
        <v>0.5</v>
      </c>
      <c r="C18" s="25" t="s">
        <v>345</v>
      </c>
      <c r="D18" s="26">
        <v>4</v>
      </c>
      <c r="E18" s="239"/>
      <c r="F18" s="240"/>
    </row>
    <row r="19" spans="1:6">
      <c r="A19" s="205"/>
      <c r="B19" s="25">
        <v>4.1666666666666664E-2</v>
      </c>
      <c r="C19" s="25" t="s">
        <v>341</v>
      </c>
      <c r="D19" s="26">
        <v>3</v>
      </c>
      <c r="E19" s="239"/>
      <c r="F19" s="240"/>
    </row>
    <row r="20" spans="1:6">
      <c r="A20" s="205"/>
      <c r="B20" s="25"/>
      <c r="C20" s="25"/>
      <c r="D20" s="26"/>
      <c r="E20" s="230"/>
      <c r="F20" s="231"/>
    </row>
    <row r="21" spans="1:6">
      <c r="A21" s="205"/>
      <c r="B21" s="25"/>
      <c r="C21" s="25"/>
      <c r="D21" s="26"/>
      <c r="E21" s="230"/>
      <c r="F21" s="231"/>
    </row>
    <row r="22" spans="1:6">
      <c r="A22" s="205"/>
      <c r="B22" s="25"/>
      <c r="C22" s="3"/>
      <c r="D22" s="3"/>
      <c r="E22" s="230"/>
      <c r="F22" s="231"/>
    </row>
    <row r="23" spans="1:6">
      <c r="A23" s="229"/>
      <c r="B23" s="25"/>
      <c r="C23" s="8"/>
      <c r="D23" s="26"/>
      <c r="E23" s="230"/>
      <c r="F23" s="231"/>
    </row>
    <row r="24" spans="1:6">
      <c r="A24" s="205" t="s">
        <v>35</v>
      </c>
      <c r="B24" s="43">
        <v>0.29166666666666669</v>
      </c>
      <c r="C24" s="25" t="s">
        <v>207</v>
      </c>
      <c r="D24" s="26">
        <v>4</v>
      </c>
      <c r="E24" s="239"/>
      <c r="F24" s="240"/>
    </row>
    <row r="25" spans="1:6">
      <c r="A25" s="205"/>
      <c r="B25" s="25"/>
      <c r="C25" s="25"/>
      <c r="D25" s="26"/>
      <c r="E25" s="239"/>
      <c r="F25" s="240"/>
    </row>
    <row r="26" spans="1:6">
      <c r="A26" s="205"/>
      <c r="B26" s="25"/>
      <c r="C26" s="25"/>
      <c r="D26" s="26"/>
      <c r="E26" s="89"/>
      <c r="F26" s="90"/>
    </row>
    <row r="27" spans="1:6">
      <c r="A27" s="205"/>
      <c r="B27" s="25"/>
      <c r="C27" s="25"/>
      <c r="D27" s="26"/>
      <c r="E27" s="89"/>
      <c r="F27" s="90"/>
    </row>
    <row r="28" spans="1:6">
      <c r="A28" s="205"/>
      <c r="B28" s="25"/>
      <c r="C28" s="25"/>
      <c r="D28" s="26"/>
      <c r="E28" s="89"/>
      <c r="F28" s="90"/>
    </row>
    <row r="29" spans="1:6">
      <c r="A29" s="205"/>
      <c r="B29" s="25"/>
      <c r="C29" s="25"/>
      <c r="D29" s="26"/>
      <c r="E29" s="89"/>
      <c r="F29" s="90"/>
    </row>
    <row r="30" spans="1:6" ht="18.75">
      <c r="A30" s="237" t="s">
        <v>36</v>
      </c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/>
      <c r="D31" s="212" t="s">
        <v>39</v>
      </c>
      <c r="E31" s="102" t="s">
        <v>38</v>
      </c>
      <c r="F31" s="24"/>
    </row>
    <row r="32" spans="1:6">
      <c r="A32" s="213"/>
      <c r="B32" s="29" t="s">
        <v>40</v>
      </c>
      <c r="C32" s="28"/>
      <c r="D32" s="234"/>
      <c r="E32" s="22" t="s">
        <v>41</v>
      </c>
      <c r="F32" s="24"/>
    </row>
    <row r="33" spans="1:6">
      <c r="A33" s="213"/>
      <c r="B33" s="30" t="s">
        <v>42</v>
      </c>
      <c r="C33" s="28"/>
      <c r="D33" s="234"/>
      <c r="E33" s="22" t="s">
        <v>43</v>
      </c>
      <c r="F33" s="24"/>
    </row>
    <row r="34" spans="1:6">
      <c r="A34" s="232"/>
      <c r="B34" s="30" t="s">
        <v>44</v>
      </c>
      <c r="C34" s="28"/>
      <c r="D34" s="235"/>
      <c r="E34" s="22" t="s">
        <v>45</v>
      </c>
      <c r="F34" s="24"/>
    </row>
    <row r="35" spans="1:6">
      <c r="A35" s="233"/>
      <c r="B35" s="30" t="s">
        <v>46</v>
      </c>
      <c r="C35" s="28"/>
      <c r="D35" s="236"/>
      <c r="E35" s="22" t="s">
        <v>47</v>
      </c>
      <c r="F35" s="24"/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37</v>
      </c>
      <c r="B37" s="209" t="s">
        <v>342</v>
      </c>
      <c r="C37" s="216"/>
      <c r="D37" s="216"/>
      <c r="E37" s="216"/>
      <c r="F37" s="217"/>
    </row>
    <row r="38" spans="1:6">
      <c r="A38" s="213"/>
      <c r="B38" s="209" t="s">
        <v>346</v>
      </c>
      <c r="C38" s="216"/>
      <c r="D38" s="216"/>
      <c r="E38" s="216"/>
      <c r="F38" s="217"/>
    </row>
    <row r="39" spans="1:6">
      <c r="A39" s="213"/>
      <c r="B39" s="209" t="s">
        <v>343</v>
      </c>
      <c r="C39" s="216"/>
      <c r="D39" s="216"/>
      <c r="E39" s="216"/>
      <c r="F39" s="217"/>
    </row>
    <row r="40" spans="1:6">
      <c r="A40" s="213"/>
      <c r="B40" s="98" t="s">
        <v>344</v>
      </c>
      <c r="C40" s="99"/>
      <c r="D40" s="99"/>
      <c r="E40" s="99"/>
      <c r="F40" s="100"/>
    </row>
    <row r="41" spans="1:6">
      <c r="A41" s="213"/>
      <c r="B41" s="209" t="s">
        <v>347</v>
      </c>
      <c r="C41" s="216"/>
      <c r="D41" s="216"/>
      <c r="E41" s="216"/>
      <c r="F41" s="217"/>
    </row>
    <row r="42" spans="1:6">
      <c r="A42" s="214"/>
      <c r="B42" s="98" t="s">
        <v>348</v>
      </c>
      <c r="C42" s="101"/>
      <c r="D42" s="84"/>
      <c r="E42" s="84"/>
      <c r="F42" s="85"/>
    </row>
    <row r="43" spans="1:6">
      <c r="A43" s="212" t="s">
        <v>155</v>
      </c>
      <c r="B43" s="215" t="s">
        <v>349</v>
      </c>
      <c r="C43" s="216"/>
      <c r="D43" s="216"/>
      <c r="E43" s="216"/>
      <c r="F43" s="217"/>
    </row>
    <row r="44" spans="1:6">
      <c r="A44" s="213"/>
      <c r="B44" s="215" t="s">
        <v>354</v>
      </c>
      <c r="C44" s="210"/>
      <c r="D44" s="210"/>
      <c r="E44" s="210"/>
      <c r="F44" s="211"/>
    </row>
    <row r="45" spans="1:6">
      <c r="A45" s="213"/>
      <c r="B45" s="215" t="s">
        <v>350</v>
      </c>
      <c r="C45" s="218"/>
      <c r="D45" s="218"/>
      <c r="E45" s="218"/>
      <c r="F45" s="219"/>
    </row>
    <row r="46" spans="1:6">
      <c r="A46" s="213"/>
      <c r="B46" s="209"/>
      <c r="C46" s="218"/>
      <c r="D46" s="218"/>
      <c r="E46" s="218"/>
      <c r="F46" s="219"/>
    </row>
    <row r="47" spans="1:6">
      <c r="A47" s="214"/>
      <c r="B47" s="209"/>
      <c r="C47" s="210"/>
      <c r="D47" s="210"/>
      <c r="E47" s="210"/>
      <c r="F47" s="211"/>
    </row>
    <row r="48" spans="1:6" ht="18.75">
      <c r="A48" s="237" t="s">
        <v>48</v>
      </c>
      <c r="B48" s="238"/>
      <c r="C48" s="238"/>
      <c r="D48" s="238"/>
      <c r="E48" s="238"/>
      <c r="F48" s="226"/>
    </row>
    <row r="49" spans="1:6">
      <c r="A49" s="103" t="s">
        <v>37</v>
      </c>
      <c r="B49" s="241"/>
      <c r="C49" s="242"/>
      <c r="D49" s="103" t="s">
        <v>39</v>
      </c>
      <c r="E49" s="220"/>
      <c r="F49" s="221"/>
    </row>
    <row r="50" spans="1:6" ht="18.75">
      <c r="A50" s="222" t="s">
        <v>49</v>
      </c>
      <c r="B50" s="243"/>
      <c r="C50" s="244"/>
      <c r="D50" s="97" t="s">
        <v>50</v>
      </c>
      <c r="E50" s="225">
        <v>0</v>
      </c>
      <c r="F50" s="226"/>
    </row>
    <row r="51" spans="1:6">
      <c r="A51" s="207" t="s">
        <v>37</v>
      </c>
      <c r="B51" s="33" t="s">
        <v>51</v>
      </c>
      <c r="C51" s="33" t="s">
        <v>52</v>
      </c>
      <c r="D51" s="207" t="s">
        <v>39</v>
      </c>
      <c r="E51" s="33" t="s">
        <v>53</v>
      </c>
      <c r="F51" s="33" t="s">
        <v>54</v>
      </c>
    </row>
    <row r="52" spans="1:6">
      <c r="A52" s="207"/>
      <c r="B52" s="34"/>
      <c r="C52" s="34"/>
      <c r="D52" s="208"/>
      <c r="E52" s="34"/>
      <c r="F52" s="34"/>
    </row>
    <row r="53" spans="1:6">
      <c r="A53" s="207"/>
      <c r="B53" s="34"/>
      <c r="C53" s="34"/>
      <c r="D53" s="208"/>
      <c r="E53" s="34"/>
      <c r="F53" s="35"/>
    </row>
    <row r="54" spans="1:6">
      <c r="A54" s="207"/>
      <c r="B54" s="34"/>
      <c r="C54" s="34"/>
      <c r="D54" s="208"/>
      <c r="E54" s="34"/>
      <c r="F54" s="35"/>
    </row>
  </sheetData>
  <mergeCells count="40">
    <mergeCell ref="A51:A54"/>
    <mergeCell ref="D51:D54"/>
    <mergeCell ref="B46:F46"/>
    <mergeCell ref="B47:F47"/>
    <mergeCell ref="E49:F49"/>
    <mergeCell ref="A48:F48"/>
    <mergeCell ref="B49:C49"/>
    <mergeCell ref="A50:C50"/>
    <mergeCell ref="E50:F50"/>
    <mergeCell ref="A24:A29"/>
    <mergeCell ref="E24:F24"/>
    <mergeCell ref="E25:F25"/>
    <mergeCell ref="A30:F30"/>
    <mergeCell ref="A31:A35"/>
    <mergeCell ref="D31:D35"/>
    <mergeCell ref="A36:F36"/>
    <mergeCell ref="A37:A42"/>
    <mergeCell ref="B37:F37"/>
    <mergeCell ref="B39:F39"/>
    <mergeCell ref="A43:A47"/>
    <mergeCell ref="B43:F43"/>
    <mergeCell ref="B44:F44"/>
    <mergeCell ref="B45:F45"/>
    <mergeCell ref="B41:F41"/>
    <mergeCell ref="B38:F38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2" type="noConversion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G54"/>
  <sheetViews>
    <sheetView workbookViewId="0">
      <selection activeCell="B12" sqref="B12:C15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29.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109" t="s">
        <v>1</v>
      </c>
      <c r="B2" s="36">
        <v>42566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109" t="s">
        <v>6</v>
      </c>
      <c r="B4" s="12">
        <v>462000</v>
      </c>
      <c r="C4" s="13" t="s">
        <v>7</v>
      </c>
      <c r="D4" s="14">
        <v>0.06</v>
      </c>
      <c r="E4" s="15" t="s">
        <v>8</v>
      </c>
      <c r="F4" s="14">
        <v>0.13</v>
      </c>
    </row>
    <row r="5" spans="1:7">
      <c r="A5" s="109" t="s">
        <v>9</v>
      </c>
      <c r="B5" s="16">
        <f>B6-B4</f>
        <v>2107000</v>
      </c>
      <c r="C5" s="15" t="s">
        <v>10</v>
      </c>
      <c r="D5" s="14">
        <v>0.14000000000000001</v>
      </c>
      <c r="E5" s="15" t="s">
        <v>11</v>
      </c>
      <c r="F5" s="14">
        <v>0.02</v>
      </c>
      <c r="G5" s="17">
        <f>B6+B7</f>
        <v>42563900</v>
      </c>
    </row>
    <row r="6" spans="1:7">
      <c r="A6" s="109" t="s">
        <v>12</v>
      </c>
      <c r="B6" s="16">
        <v>2569000</v>
      </c>
      <c r="C6" s="13" t="s">
        <v>13</v>
      </c>
      <c r="D6" s="14">
        <v>0.06</v>
      </c>
      <c r="E6" s="15" t="s">
        <v>14</v>
      </c>
      <c r="F6" s="14">
        <v>0</v>
      </c>
      <c r="G6" s="18"/>
    </row>
    <row r="7" spans="1:7">
      <c r="A7" s="109" t="s">
        <v>15</v>
      </c>
      <c r="B7" s="16">
        <f>B6+'07.14'!B7</f>
        <v>39994900</v>
      </c>
      <c r="C7" s="15" t="s">
        <v>16</v>
      </c>
      <c r="D7" s="14">
        <v>0.2</v>
      </c>
      <c r="E7" s="15" t="s">
        <v>17</v>
      </c>
      <c r="F7" s="14">
        <v>0.35</v>
      </c>
      <c r="G7" s="19"/>
    </row>
    <row r="8" spans="1:7">
      <c r="A8" s="109" t="s">
        <v>18</v>
      </c>
      <c r="B8" s="110">
        <v>70548700</v>
      </c>
      <c r="C8" s="13" t="s">
        <v>19</v>
      </c>
      <c r="D8" s="14">
        <v>0.03</v>
      </c>
      <c r="E8" s="15"/>
      <c r="F8" s="14"/>
    </row>
    <row r="9" spans="1:7">
      <c r="A9" s="109" t="s">
        <v>20</v>
      </c>
      <c r="B9" s="20">
        <f>B7/B8</f>
        <v>0.56691193459269984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109" t="s">
        <v>23</v>
      </c>
      <c r="C11" s="109" t="s">
        <v>24</v>
      </c>
      <c r="D11" s="109" t="s">
        <v>25</v>
      </c>
      <c r="E11" s="109"/>
      <c r="F11" s="22" t="s">
        <v>26</v>
      </c>
    </row>
    <row r="12" spans="1:7">
      <c r="A12" s="205"/>
      <c r="B12" s="23" t="s">
        <v>63</v>
      </c>
      <c r="C12" s="8" t="s">
        <v>373</v>
      </c>
      <c r="D12" s="206" t="s">
        <v>27</v>
      </c>
      <c r="E12" s="23" t="s">
        <v>327</v>
      </c>
      <c r="F12" s="8"/>
    </row>
    <row r="13" spans="1:7">
      <c r="A13" s="205"/>
      <c r="B13" s="23" t="s">
        <v>64</v>
      </c>
      <c r="C13" s="8" t="s">
        <v>374</v>
      </c>
      <c r="D13" s="206"/>
      <c r="E13" s="23" t="s">
        <v>298</v>
      </c>
      <c r="F13" s="8"/>
    </row>
    <row r="14" spans="1:7">
      <c r="A14" s="205"/>
      <c r="B14" s="23" t="s">
        <v>65</v>
      </c>
      <c r="C14" s="8" t="s">
        <v>375</v>
      </c>
      <c r="D14" s="206" t="s">
        <v>28</v>
      </c>
      <c r="E14" s="23" t="s">
        <v>329</v>
      </c>
      <c r="F14" s="8"/>
    </row>
    <row r="15" spans="1:7">
      <c r="A15" s="205"/>
      <c r="B15" s="23" t="s">
        <v>66</v>
      </c>
      <c r="C15" s="8" t="s">
        <v>376</v>
      </c>
      <c r="D15" s="206"/>
      <c r="E15" s="23" t="s">
        <v>74</v>
      </c>
      <c r="F15" s="8"/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109" t="s">
        <v>30</v>
      </c>
      <c r="C17" s="109" t="s">
        <v>31</v>
      </c>
      <c r="D17" s="109" t="s">
        <v>32</v>
      </c>
      <c r="E17" s="227" t="s">
        <v>33</v>
      </c>
      <c r="F17" s="228"/>
    </row>
    <row r="18" spans="1:6">
      <c r="A18" s="205" t="s">
        <v>34</v>
      </c>
      <c r="B18" s="25">
        <v>0.48958333333333331</v>
      </c>
      <c r="C18" s="25" t="s">
        <v>355</v>
      </c>
      <c r="D18" s="26">
        <v>2</v>
      </c>
      <c r="E18" s="239"/>
      <c r="F18" s="240"/>
    </row>
    <row r="19" spans="1:6">
      <c r="A19" s="205"/>
      <c r="B19" s="25">
        <v>0.5</v>
      </c>
      <c r="C19" s="25" t="s">
        <v>387</v>
      </c>
      <c r="D19" s="26">
        <v>2</v>
      </c>
      <c r="E19" s="239"/>
      <c r="F19" s="240"/>
    </row>
    <row r="20" spans="1:6">
      <c r="A20" s="205"/>
      <c r="B20" s="25"/>
      <c r="C20" s="25"/>
      <c r="D20" s="26"/>
      <c r="E20" s="230"/>
      <c r="F20" s="231"/>
    </row>
    <row r="21" spans="1:6">
      <c r="A21" s="205"/>
      <c r="B21" s="25"/>
      <c r="C21" s="25"/>
      <c r="D21" s="26"/>
      <c r="E21" s="230"/>
      <c r="F21" s="231"/>
    </row>
    <row r="22" spans="1:6">
      <c r="A22" s="205"/>
      <c r="B22" s="25"/>
      <c r="C22" s="3"/>
      <c r="D22" s="3"/>
      <c r="E22" s="230"/>
      <c r="F22" s="231"/>
    </row>
    <row r="23" spans="1:6">
      <c r="A23" s="229"/>
      <c r="B23" s="25"/>
      <c r="C23" s="8"/>
      <c r="D23" s="26"/>
      <c r="E23" s="230"/>
      <c r="F23" s="231"/>
    </row>
    <row r="24" spans="1:6">
      <c r="A24" s="205" t="s">
        <v>35</v>
      </c>
      <c r="B24" s="43">
        <v>8.3333333333333329E-2</v>
      </c>
      <c r="C24" s="25" t="s">
        <v>356</v>
      </c>
      <c r="D24" s="26">
        <v>2</v>
      </c>
      <c r="E24" s="230" t="s">
        <v>362</v>
      </c>
      <c r="F24" s="231"/>
    </row>
    <row r="25" spans="1:6">
      <c r="A25" s="205"/>
      <c r="B25" s="25">
        <v>0.25</v>
      </c>
      <c r="C25" s="25" t="s">
        <v>357</v>
      </c>
      <c r="D25" s="26">
        <v>12</v>
      </c>
      <c r="E25" s="239" t="s">
        <v>363</v>
      </c>
      <c r="F25" s="240"/>
    </row>
    <row r="26" spans="1:6">
      <c r="A26" s="205"/>
      <c r="B26" s="25">
        <v>0.25</v>
      </c>
      <c r="C26" s="25" t="s">
        <v>358</v>
      </c>
      <c r="D26" s="26">
        <v>5</v>
      </c>
      <c r="E26" s="89" t="s">
        <v>364</v>
      </c>
      <c r="F26" s="90" t="s">
        <v>368</v>
      </c>
    </row>
    <row r="27" spans="1:6">
      <c r="A27" s="205"/>
      <c r="B27" s="25">
        <v>0.29166666666666669</v>
      </c>
      <c r="C27" s="25" t="s">
        <v>359</v>
      </c>
      <c r="D27" s="26">
        <v>8</v>
      </c>
      <c r="E27" s="89" t="s">
        <v>365</v>
      </c>
      <c r="F27" s="90" t="s">
        <v>369</v>
      </c>
    </row>
    <row r="28" spans="1:6">
      <c r="A28" s="205"/>
      <c r="B28" s="25">
        <v>0.29166666666666669</v>
      </c>
      <c r="C28" s="25" t="s">
        <v>360</v>
      </c>
      <c r="D28" s="26">
        <v>3</v>
      </c>
      <c r="E28" s="89" t="s">
        <v>366</v>
      </c>
      <c r="F28" s="90"/>
    </row>
    <row r="29" spans="1:6">
      <c r="A29" s="205"/>
      <c r="B29" s="25"/>
      <c r="C29" s="25"/>
      <c r="D29" s="26"/>
      <c r="E29" s="89" t="s">
        <v>367</v>
      </c>
      <c r="F29" s="90"/>
    </row>
    <row r="30" spans="1:6" ht="18.75">
      <c r="A30" s="237" t="s">
        <v>36</v>
      </c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/>
      <c r="D31" s="212" t="s">
        <v>39</v>
      </c>
      <c r="E31" s="109" t="s">
        <v>38</v>
      </c>
      <c r="F31" s="24" t="s">
        <v>377</v>
      </c>
    </row>
    <row r="32" spans="1:6">
      <c r="A32" s="213"/>
      <c r="B32" s="29" t="s">
        <v>40</v>
      </c>
      <c r="C32" s="28"/>
      <c r="D32" s="234"/>
      <c r="E32" s="22" t="s">
        <v>41</v>
      </c>
      <c r="F32" s="24" t="s">
        <v>378</v>
      </c>
    </row>
    <row r="33" spans="1:6">
      <c r="A33" s="213"/>
      <c r="B33" s="30" t="s">
        <v>42</v>
      </c>
      <c r="C33" s="28"/>
      <c r="D33" s="234"/>
      <c r="E33" s="22" t="s">
        <v>43</v>
      </c>
      <c r="F33" s="24" t="s">
        <v>379</v>
      </c>
    </row>
    <row r="34" spans="1:6">
      <c r="A34" s="232"/>
      <c r="B34" s="30" t="s">
        <v>44</v>
      </c>
      <c r="C34" s="28"/>
      <c r="D34" s="235"/>
      <c r="E34" s="22" t="s">
        <v>45</v>
      </c>
      <c r="F34" s="24" t="s">
        <v>380</v>
      </c>
    </row>
    <row r="35" spans="1:6">
      <c r="A35" s="233"/>
      <c r="B35" s="30" t="s">
        <v>46</v>
      </c>
      <c r="C35" s="28"/>
      <c r="D35" s="236"/>
      <c r="E35" s="22" t="s">
        <v>47</v>
      </c>
      <c r="F35" s="24" t="s">
        <v>381</v>
      </c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37</v>
      </c>
      <c r="B37" s="209" t="s">
        <v>361</v>
      </c>
      <c r="C37" s="216"/>
      <c r="D37" s="216"/>
      <c r="E37" s="216"/>
      <c r="F37" s="217"/>
    </row>
    <row r="38" spans="1:6">
      <c r="A38" s="213"/>
      <c r="B38" s="209" t="s">
        <v>371</v>
      </c>
      <c r="C38" s="218"/>
      <c r="D38" s="218"/>
      <c r="E38" s="218"/>
      <c r="F38" s="219"/>
    </row>
    <row r="39" spans="1:6">
      <c r="A39" s="213"/>
      <c r="B39" s="209" t="s">
        <v>370</v>
      </c>
      <c r="C39" s="216"/>
      <c r="D39" s="216"/>
      <c r="E39" s="216"/>
      <c r="F39" s="217"/>
    </row>
    <row r="40" spans="1:6">
      <c r="A40" s="213"/>
      <c r="B40" s="209" t="s">
        <v>372</v>
      </c>
      <c r="C40" s="216"/>
      <c r="D40" s="216"/>
      <c r="E40" s="216"/>
      <c r="F40" s="217"/>
    </row>
    <row r="41" spans="1:6">
      <c r="A41" s="213"/>
      <c r="B41" s="108"/>
      <c r="C41" s="106"/>
      <c r="D41" s="106"/>
      <c r="E41" s="106"/>
      <c r="F41" s="107"/>
    </row>
    <row r="42" spans="1:6">
      <c r="A42" s="214"/>
      <c r="B42" s="215"/>
      <c r="C42" s="218"/>
      <c r="D42" s="218"/>
      <c r="E42" s="218"/>
      <c r="F42" s="219"/>
    </row>
    <row r="43" spans="1:6">
      <c r="A43" s="212" t="s">
        <v>155</v>
      </c>
      <c r="B43" s="209" t="s">
        <v>382</v>
      </c>
      <c r="C43" s="218"/>
      <c r="D43" s="218"/>
      <c r="E43" s="218"/>
      <c r="F43" s="219"/>
    </row>
    <row r="44" spans="1:6">
      <c r="A44" s="213"/>
      <c r="B44" s="209" t="s">
        <v>383</v>
      </c>
      <c r="C44" s="210"/>
      <c r="D44" s="210"/>
      <c r="E44" s="210"/>
      <c r="F44" s="211"/>
    </row>
    <row r="45" spans="1:6">
      <c r="A45" s="213"/>
      <c r="B45" s="209" t="s">
        <v>384</v>
      </c>
      <c r="C45" s="218"/>
      <c r="D45" s="218"/>
      <c r="E45" s="218"/>
      <c r="F45" s="219"/>
    </row>
    <row r="46" spans="1:6">
      <c r="A46" s="213"/>
      <c r="B46" s="209" t="s">
        <v>385</v>
      </c>
      <c r="C46" s="218"/>
      <c r="D46" s="218"/>
      <c r="E46" s="218"/>
      <c r="F46" s="219"/>
    </row>
    <row r="47" spans="1:6">
      <c r="A47" s="214"/>
      <c r="B47" s="209" t="s">
        <v>386</v>
      </c>
      <c r="C47" s="210"/>
      <c r="D47" s="210"/>
      <c r="E47" s="210"/>
      <c r="F47" s="211"/>
    </row>
    <row r="48" spans="1:6" ht="18.75">
      <c r="A48" s="237" t="s">
        <v>48</v>
      </c>
      <c r="B48" s="238"/>
      <c r="C48" s="238"/>
      <c r="D48" s="238"/>
      <c r="E48" s="238"/>
      <c r="F48" s="226"/>
    </row>
    <row r="49" spans="1:6">
      <c r="A49" s="105" t="s">
        <v>37</v>
      </c>
      <c r="B49" s="241"/>
      <c r="C49" s="242"/>
      <c r="D49" s="105" t="s">
        <v>39</v>
      </c>
      <c r="E49" s="220"/>
      <c r="F49" s="221"/>
    </row>
    <row r="50" spans="1:6" ht="18.75">
      <c r="A50" s="222" t="s">
        <v>49</v>
      </c>
      <c r="B50" s="243"/>
      <c r="C50" s="244"/>
      <c r="D50" s="104" t="s">
        <v>50</v>
      </c>
      <c r="E50" s="225">
        <v>0</v>
      </c>
      <c r="F50" s="226"/>
    </row>
    <row r="51" spans="1:6">
      <c r="A51" s="207" t="s">
        <v>37</v>
      </c>
      <c r="B51" s="33" t="s">
        <v>51</v>
      </c>
      <c r="C51" s="33" t="s">
        <v>52</v>
      </c>
      <c r="D51" s="207" t="s">
        <v>39</v>
      </c>
      <c r="E51" s="33" t="s">
        <v>53</v>
      </c>
      <c r="F51" s="33" t="s">
        <v>54</v>
      </c>
    </row>
    <row r="52" spans="1:6">
      <c r="A52" s="207"/>
      <c r="B52" s="34"/>
      <c r="C52" s="34"/>
      <c r="D52" s="208"/>
      <c r="E52" s="34"/>
      <c r="F52" s="34"/>
    </row>
    <row r="53" spans="1:6">
      <c r="A53" s="207"/>
      <c r="B53" s="34"/>
      <c r="C53" s="34"/>
      <c r="D53" s="208"/>
      <c r="E53" s="34"/>
      <c r="F53" s="35"/>
    </row>
    <row r="54" spans="1:6">
      <c r="A54" s="207"/>
      <c r="B54" s="34"/>
      <c r="C54" s="34"/>
      <c r="D54" s="208"/>
      <c r="E54" s="34"/>
      <c r="F54" s="35"/>
    </row>
  </sheetData>
  <mergeCells count="41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36:F36"/>
    <mergeCell ref="A37:A42"/>
    <mergeCell ref="B37:F37"/>
    <mergeCell ref="A24:A29"/>
    <mergeCell ref="E24:F24"/>
    <mergeCell ref="E25:F25"/>
    <mergeCell ref="A30:F30"/>
    <mergeCell ref="A31:A35"/>
    <mergeCell ref="D31:D35"/>
    <mergeCell ref="B38:F38"/>
    <mergeCell ref="B40:F40"/>
    <mergeCell ref="A51:A54"/>
    <mergeCell ref="D51:D54"/>
    <mergeCell ref="A43:A47"/>
    <mergeCell ref="B39:F39"/>
    <mergeCell ref="B44:F44"/>
    <mergeCell ref="B45:F45"/>
    <mergeCell ref="B46:F46"/>
    <mergeCell ref="B47:F47"/>
    <mergeCell ref="B42:F42"/>
    <mergeCell ref="B43:F43"/>
    <mergeCell ref="A48:F48"/>
    <mergeCell ref="B49:C49"/>
    <mergeCell ref="E49:F49"/>
    <mergeCell ref="A50:C50"/>
    <mergeCell ref="E50:F50"/>
  </mergeCells>
  <phoneticPr fontId="2" type="noConversion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G59"/>
  <sheetViews>
    <sheetView topLeftCell="A22" workbookViewId="0">
      <selection activeCell="B41" sqref="B41:F41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35.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113" t="s">
        <v>1</v>
      </c>
      <c r="B2" s="36">
        <v>42567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113" t="s">
        <v>6</v>
      </c>
      <c r="B4" s="12">
        <v>295900</v>
      </c>
      <c r="C4" s="13" t="s">
        <v>7</v>
      </c>
      <c r="D4" s="14">
        <v>0.09</v>
      </c>
      <c r="E4" s="15" t="s">
        <v>8</v>
      </c>
      <c r="F4" s="14">
        <v>7.0000000000000007E-2</v>
      </c>
    </row>
    <row r="5" spans="1:7">
      <c r="A5" s="113" t="s">
        <v>9</v>
      </c>
      <c r="B5" s="16">
        <f>B6-B4</f>
        <v>179000</v>
      </c>
      <c r="C5" s="15" t="s">
        <v>10</v>
      </c>
      <c r="D5" s="14">
        <v>0.12</v>
      </c>
      <c r="E5" s="15" t="s">
        <v>11</v>
      </c>
      <c r="F5" s="14">
        <v>0</v>
      </c>
      <c r="G5" s="17">
        <f>B6+B7</f>
        <v>40944700</v>
      </c>
    </row>
    <row r="6" spans="1:7">
      <c r="A6" s="113" t="s">
        <v>12</v>
      </c>
      <c r="B6" s="16">
        <v>474900</v>
      </c>
      <c r="C6" s="13" t="s">
        <v>13</v>
      </c>
      <c r="D6" s="14">
        <v>0.06</v>
      </c>
      <c r="E6" s="15" t="s">
        <v>14</v>
      </c>
      <c r="F6" s="14">
        <v>0</v>
      </c>
      <c r="G6" s="18"/>
    </row>
    <row r="7" spans="1:7">
      <c r="A7" s="113" t="s">
        <v>15</v>
      </c>
      <c r="B7" s="16">
        <f>B6+'07.15'!B7</f>
        <v>40469800</v>
      </c>
      <c r="C7" s="15" t="s">
        <v>16</v>
      </c>
      <c r="D7" s="14">
        <v>0.14000000000000001</v>
      </c>
      <c r="E7" s="15" t="s">
        <v>17</v>
      </c>
      <c r="F7" s="14">
        <v>0.49</v>
      </c>
      <c r="G7" s="19"/>
    </row>
    <row r="8" spans="1:7">
      <c r="A8" s="113" t="s">
        <v>18</v>
      </c>
      <c r="B8" s="110">
        <v>70548700</v>
      </c>
      <c r="C8" s="13" t="s">
        <v>19</v>
      </c>
      <c r="D8" s="14">
        <v>0</v>
      </c>
      <c r="E8" s="15"/>
      <c r="F8" s="14"/>
    </row>
    <row r="9" spans="1:7">
      <c r="A9" s="113" t="s">
        <v>20</v>
      </c>
      <c r="B9" s="20">
        <f>B7/B8</f>
        <v>0.57364345480497869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113" t="s">
        <v>23</v>
      </c>
      <c r="C11" s="113" t="s">
        <v>24</v>
      </c>
      <c r="D11" s="113" t="s">
        <v>25</v>
      </c>
      <c r="E11" s="113"/>
      <c r="F11" s="113" t="s">
        <v>26</v>
      </c>
    </row>
    <row r="12" spans="1:7">
      <c r="A12" s="205"/>
      <c r="B12" s="23" t="s">
        <v>399</v>
      </c>
      <c r="C12" s="8" t="s">
        <v>413</v>
      </c>
      <c r="D12" s="206" t="s">
        <v>27</v>
      </c>
      <c r="E12" s="23" t="s">
        <v>415</v>
      </c>
      <c r="F12" s="8">
        <v>2</v>
      </c>
    </row>
    <row r="13" spans="1:7">
      <c r="A13" s="205"/>
      <c r="B13" s="23" t="s">
        <v>400</v>
      </c>
      <c r="C13" s="8" t="s">
        <v>413</v>
      </c>
      <c r="D13" s="206"/>
      <c r="E13" s="23"/>
      <c r="F13" s="8"/>
    </row>
    <row r="14" spans="1:7">
      <c r="A14" s="205"/>
      <c r="B14" s="23" t="s">
        <v>401</v>
      </c>
      <c r="C14" s="8" t="s">
        <v>413</v>
      </c>
      <c r="D14" s="206" t="s">
        <v>28</v>
      </c>
      <c r="E14" s="23" t="s">
        <v>416</v>
      </c>
      <c r="F14" s="8">
        <v>0</v>
      </c>
    </row>
    <row r="15" spans="1:7">
      <c r="A15" s="205"/>
      <c r="B15" s="23" t="s">
        <v>402</v>
      </c>
      <c r="C15" s="8" t="s">
        <v>414</v>
      </c>
      <c r="D15" s="206"/>
      <c r="E15" s="23" t="s">
        <v>417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115"/>
      <c r="B17" s="113" t="s">
        <v>30</v>
      </c>
      <c r="C17" s="113" t="s">
        <v>31</v>
      </c>
      <c r="D17" s="113" t="s">
        <v>32</v>
      </c>
      <c r="E17" s="227" t="s">
        <v>33</v>
      </c>
      <c r="F17" s="246"/>
    </row>
    <row r="18" spans="1:6">
      <c r="A18" s="205" t="s">
        <v>34</v>
      </c>
      <c r="B18" s="25"/>
      <c r="C18" s="25"/>
      <c r="D18" s="26"/>
      <c r="E18" s="239"/>
      <c r="F18" s="240"/>
    </row>
    <row r="19" spans="1:6">
      <c r="A19" s="205"/>
      <c r="B19" s="25"/>
      <c r="C19" s="25"/>
      <c r="D19" s="26"/>
      <c r="E19" s="239"/>
      <c r="F19" s="240"/>
    </row>
    <row r="20" spans="1:6">
      <c r="A20" s="205"/>
      <c r="B20" s="25"/>
      <c r="C20" s="25"/>
      <c r="D20" s="26"/>
      <c r="E20" s="230"/>
      <c r="F20" s="231"/>
    </row>
    <row r="21" spans="1:6">
      <c r="A21" s="205"/>
      <c r="B21" s="25"/>
      <c r="C21" s="25"/>
      <c r="D21" s="26"/>
      <c r="E21" s="230"/>
      <c r="F21" s="231"/>
    </row>
    <row r="22" spans="1:6">
      <c r="A22" s="205"/>
      <c r="B22" s="25"/>
      <c r="C22" s="116"/>
      <c r="D22" s="116"/>
      <c r="E22" s="230"/>
      <c r="F22" s="231"/>
    </row>
    <row r="23" spans="1:6">
      <c r="A23" s="229"/>
      <c r="B23" s="25"/>
      <c r="C23" s="8"/>
      <c r="D23" s="26"/>
      <c r="E23" s="230"/>
      <c r="F23" s="231"/>
    </row>
    <row r="24" spans="1:6">
      <c r="A24" s="205" t="s">
        <v>35</v>
      </c>
      <c r="B24" s="43"/>
      <c r="C24" s="25"/>
      <c r="D24" s="26"/>
      <c r="E24" s="230"/>
      <c r="F24" s="231"/>
    </row>
    <row r="25" spans="1:6">
      <c r="A25" s="205"/>
      <c r="B25" s="25"/>
      <c r="C25" s="25"/>
      <c r="D25" s="26"/>
      <c r="E25" s="239"/>
      <c r="F25" s="240"/>
    </row>
    <row r="26" spans="1:6">
      <c r="A26" s="205"/>
      <c r="B26" s="25"/>
      <c r="C26" s="25"/>
      <c r="D26" s="26"/>
      <c r="E26" s="89"/>
      <c r="F26" s="90"/>
    </row>
    <row r="27" spans="1:6">
      <c r="A27" s="205"/>
      <c r="B27" s="25"/>
      <c r="C27" s="25"/>
      <c r="D27" s="26"/>
      <c r="E27" s="89"/>
      <c r="F27" s="90"/>
    </row>
    <row r="28" spans="1:6">
      <c r="A28" s="205"/>
      <c r="B28" s="25"/>
      <c r="C28" s="25"/>
      <c r="D28" s="26"/>
      <c r="E28" s="89"/>
      <c r="F28" s="90"/>
    </row>
    <row r="29" spans="1:6">
      <c r="A29" s="205"/>
      <c r="B29" s="25"/>
      <c r="C29" s="25"/>
      <c r="D29" s="26"/>
      <c r="E29" s="89"/>
      <c r="F29" s="90"/>
    </row>
    <row r="30" spans="1:6" ht="18.75">
      <c r="A30" s="237" t="s">
        <v>36</v>
      </c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114" t="s">
        <v>390</v>
      </c>
      <c r="D31" s="212" t="s">
        <v>39</v>
      </c>
      <c r="E31" s="113" t="s">
        <v>38</v>
      </c>
      <c r="F31" s="24" t="s">
        <v>405</v>
      </c>
    </row>
    <row r="32" spans="1:6">
      <c r="A32" s="213"/>
      <c r="B32" s="27" t="s">
        <v>40</v>
      </c>
      <c r="C32" s="114" t="s">
        <v>394</v>
      </c>
      <c r="D32" s="247"/>
      <c r="E32" s="113" t="s">
        <v>41</v>
      </c>
      <c r="F32" s="24" t="s">
        <v>462</v>
      </c>
    </row>
    <row r="33" spans="1:6">
      <c r="A33" s="213"/>
      <c r="B33" s="27" t="s">
        <v>42</v>
      </c>
      <c r="C33" s="114" t="s">
        <v>392</v>
      </c>
      <c r="D33" s="247"/>
      <c r="E33" s="113" t="s">
        <v>43</v>
      </c>
      <c r="F33" s="24" t="s">
        <v>308</v>
      </c>
    </row>
    <row r="34" spans="1:6">
      <c r="A34" s="232"/>
      <c r="B34" s="248" t="s">
        <v>393</v>
      </c>
      <c r="C34" s="114" t="s">
        <v>395</v>
      </c>
      <c r="D34" s="232"/>
      <c r="E34" s="113" t="s">
        <v>45</v>
      </c>
      <c r="F34" s="24"/>
    </row>
    <row r="35" spans="1:6">
      <c r="A35" s="233"/>
      <c r="B35" s="249"/>
      <c r="C35" s="114" t="s">
        <v>391</v>
      </c>
      <c r="D35" s="233"/>
      <c r="E35" s="113" t="s">
        <v>47</v>
      </c>
      <c r="F35" s="24"/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37</v>
      </c>
      <c r="B37" s="250" t="s">
        <v>411</v>
      </c>
      <c r="C37" s="251"/>
      <c r="D37" s="251"/>
      <c r="E37" s="251"/>
      <c r="F37" s="252"/>
    </row>
    <row r="38" spans="1:6">
      <c r="A38" s="213"/>
      <c r="B38" s="250" t="s">
        <v>388</v>
      </c>
      <c r="C38" s="253"/>
      <c r="D38" s="253"/>
      <c r="E38" s="253"/>
      <c r="F38" s="254"/>
    </row>
    <row r="39" spans="1:6">
      <c r="A39" s="213"/>
      <c r="B39" s="250" t="s">
        <v>389</v>
      </c>
      <c r="C39" s="251"/>
      <c r="D39" s="251"/>
      <c r="E39" s="251"/>
      <c r="F39" s="252"/>
    </row>
    <row r="40" spans="1:6">
      <c r="A40" s="213"/>
      <c r="B40" s="250" t="s">
        <v>412</v>
      </c>
      <c r="C40" s="251"/>
      <c r="D40" s="251"/>
      <c r="E40" s="251"/>
      <c r="F40" s="252"/>
    </row>
    <row r="41" spans="1:6">
      <c r="A41" s="213"/>
      <c r="B41" s="250" t="s">
        <v>410</v>
      </c>
      <c r="C41" s="253"/>
      <c r="D41" s="253"/>
      <c r="E41" s="253"/>
      <c r="F41" s="254"/>
    </row>
    <row r="42" spans="1:6">
      <c r="A42" s="214"/>
      <c r="B42" s="255"/>
      <c r="C42" s="253"/>
      <c r="D42" s="253"/>
      <c r="E42" s="253"/>
      <c r="F42" s="254"/>
    </row>
    <row r="43" spans="1:6">
      <c r="A43" s="258" t="s">
        <v>155</v>
      </c>
      <c r="B43" s="250" t="s">
        <v>404</v>
      </c>
      <c r="C43" s="253"/>
      <c r="D43" s="253"/>
      <c r="E43" s="253"/>
      <c r="F43" s="254"/>
    </row>
    <row r="44" spans="1:6">
      <c r="A44" s="259"/>
      <c r="B44" s="250" t="s">
        <v>398</v>
      </c>
      <c r="C44" s="256"/>
      <c r="D44" s="256"/>
      <c r="E44" s="256"/>
      <c r="F44" s="257"/>
    </row>
    <row r="45" spans="1:6">
      <c r="A45" s="259"/>
      <c r="B45" s="250" t="s">
        <v>397</v>
      </c>
      <c r="C45" s="253"/>
      <c r="D45" s="253"/>
      <c r="E45" s="253"/>
      <c r="F45" s="254"/>
    </row>
    <row r="46" spans="1:6">
      <c r="A46" s="259"/>
      <c r="B46" s="250" t="s">
        <v>408</v>
      </c>
      <c r="C46" s="253"/>
      <c r="D46" s="253"/>
      <c r="E46" s="253"/>
      <c r="F46" s="254"/>
    </row>
    <row r="47" spans="1:6">
      <c r="A47" s="259"/>
      <c r="B47" s="250" t="s">
        <v>409</v>
      </c>
      <c r="C47" s="251"/>
      <c r="D47" s="251"/>
      <c r="E47" s="251"/>
      <c r="F47" s="252"/>
    </row>
    <row r="48" spans="1:6">
      <c r="A48" s="259"/>
      <c r="B48" s="250"/>
      <c r="C48" s="251"/>
      <c r="D48" s="251"/>
      <c r="E48" s="251"/>
      <c r="F48" s="252"/>
    </row>
    <row r="49" spans="1:6">
      <c r="A49" s="259"/>
      <c r="B49" s="250" t="s">
        <v>406</v>
      </c>
      <c r="C49" s="251"/>
      <c r="D49" s="251"/>
      <c r="E49" s="251"/>
      <c r="F49" s="252"/>
    </row>
    <row r="50" spans="1:6">
      <c r="A50" s="260"/>
      <c r="B50" s="117" t="s">
        <v>407</v>
      </c>
      <c r="C50" s="118"/>
      <c r="D50" s="118"/>
      <c r="E50" s="118"/>
      <c r="F50" s="119"/>
    </row>
    <row r="51" spans="1:6" ht="18.75">
      <c r="A51" s="237" t="s">
        <v>48</v>
      </c>
      <c r="B51" s="238"/>
      <c r="C51" s="238"/>
      <c r="D51" s="238"/>
      <c r="E51" s="238"/>
      <c r="F51" s="226"/>
    </row>
    <row r="52" spans="1:6">
      <c r="A52" s="112" t="s">
        <v>37</v>
      </c>
      <c r="B52" s="241"/>
      <c r="C52" s="242"/>
      <c r="D52" s="112" t="s">
        <v>39</v>
      </c>
      <c r="E52" s="220"/>
      <c r="F52" s="221"/>
    </row>
    <row r="53" spans="1:6" ht="18.75">
      <c r="A53" s="222" t="s">
        <v>49</v>
      </c>
      <c r="B53" s="243"/>
      <c r="C53" s="244"/>
      <c r="D53" s="111" t="s">
        <v>50</v>
      </c>
      <c r="E53" s="225" t="s">
        <v>396</v>
      </c>
      <c r="F53" s="226"/>
    </row>
    <row r="54" spans="1:6">
      <c r="A54" s="207" t="s">
        <v>37</v>
      </c>
      <c r="B54" s="33" t="s">
        <v>51</v>
      </c>
      <c r="C54" s="33" t="s">
        <v>52</v>
      </c>
      <c r="D54" s="207" t="s">
        <v>39</v>
      </c>
      <c r="E54" s="33" t="s">
        <v>53</v>
      </c>
      <c r="F54" s="33" t="s">
        <v>54</v>
      </c>
    </row>
    <row r="55" spans="1:6">
      <c r="A55" s="207"/>
      <c r="B55" s="34"/>
      <c r="C55" s="34"/>
      <c r="D55" s="208"/>
      <c r="E55" s="34"/>
      <c r="F55" s="34"/>
    </row>
    <row r="56" spans="1:6">
      <c r="A56" s="207"/>
      <c r="B56" s="34"/>
      <c r="C56" s="34"/>
      <c r="D56" s="208"/>
      <c r="E56" s="34"/>
      <c r="F56" s="35"/>
    </row>
    <row r="57" spans="1:6">
      <c r="A57" s="207"/>
      <c r="B57" s="34"/>
      <c r="C57" s="34"/>
      <c r="D57" s="208"/>
      <c r="E57" s="34"/>
      <c r="F57" s="35"/>
    </row>
    <row r="59" spans="1:6">
      <c r="A59" s="2" t="s">
        <v>403</v>
      </c>
    </row>
  </sheetData>
  <mergeCells count="45">
    <mergeCell ref="A54:A57"/>
    <mergeCell ref="D54:D57"/>
    <mergeCell ref="B43:F43"/>
    <mergeCell ref="B44:F44"/>
    <mergeCell ref="B45:F45"/>
    <mergeCell ref="B46:F46"/>
    <mergeCell ref="B49:F49"/>
    <mergeCell ref="B47:F47"/>
    <mergeCell ref="B48:F48"/>
    <mergeCell ref="A43:A50"/>
    <mergeCell ref="A51:F51"/>
    <mergeCell ref="B52:C52"/>
    <mergeCell ref="E52:F52"/>
    <mergeCell ref="A53:C53"/>
    <mergeCell ref="E53:F53"/>
    <mergeCell ref="A36:F36"/>
    <mergeCell ref="A37:A42"/>
    <mergeCell ref="B37:F37"/>
    <mergeCell ref="B38:F38"/>
    <mergeCell ref="B39:F39"/>
    <mergeCell ref="B40:F40"/>
    <mergeCell ref="B42:F42"/>
    <mergeCell ref="B41:F41"/>
    <mergeCell ref="A24:A29"/>
    <mergeCell ref="E24:F24"/>
    <mergeCell ref="E25:F25"/>
    <mergeCell ref="A30:F30"/>
    <mergeCell ref="A31:A35"/>
    <mergeCell ref="D31:D35"/>
    <mergeCell ref="B34:B3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G57"/>
  <sheetViews>
    <sheetView topLeftCell="A19" workbookViewId="0">
      <selection activeCell="L48" sqref="L48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29.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122" t="s">
        <v>1</v>
      </c>
      <c r="B2" s="36">
        <v>42568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122" t="s">
        <v>6</v>
      </c>
      <c r="B4" s="12">
        <v>105900</v>
      </c>
      <c r="C4" s="13" t="s">
        <v>7</v>
      </c>
      <c r="D4" s="14">
        <v>0</v>
      </c>
      <c r="E4" s="15" t="s">
        <v>8</v>
      </c>
      <c r="F4" s="14">
        <v>0</v>
      </c>
    </row>
    <row r="5" spans="1:7">
      <c r="A5" s="122" t="s">
        <v>9</v>
      </c>
      <c r="B5" s="16">
        <f>B6-B4</f>
        <v>597500</v>
      </c>
      <c r="C5" s="15" t="s">
        <v>10</v>
      </c>
      <c r="D5" s="14">
        <v>0.18</v>
      </c>
      <c r="E5" s="15" t="s">
        <v>11</v>
      </c>
      <c r="F5" s="14">
        <v>0</v>
      </c>
      <c r="G5" s="17">
        <f>B6+B7</f>
        <v>41876600</v>
      </c>
    </row>
    <row r="6" spans="1:7">
      <c r="A6" s="122" t="s">
        <v>12</v>
      </c>
      <c r="B6" s="16">
        <v>703400</v>
      </c>
      <c r="C6" s="13" t="s">
        <v>13</v>
      </c>
      <c r="D6" s="14">
        <v>0.11</v>
      </c>
      <c r="E6" s="15" t="s">
        <v>14</v>
      </c>
      <c r="F6" s="14">
        <v>0</v>
      </c>
      <c r="G6" s="18"/>
    </row>
    <row r="7" spans="1:7">
      <c r="A7" s="122" t="s">
        <v>15</v>
      </c>
      <c r="B7" s="16">
        <f>B6+'07.16'!B7</f>
        <v>41173200</v>
      </c>
      <c r="C7" s="15" t="s">
        <v>16</v>
      </c>
      <c r="D7" s="14">
        <v>0.22</v>
      </c>
      <c r="E7" s="15" t="s">
        <v>17</v>
      </c>
      <c r="F7" s="14">
        <v>0.37</v>
      </c>
      <c r="G7" s="19"/>
    </row>
    <row r="8" spans="1:7">
      <c r="A8" s="122" t="s">
        <v>18</v>
      </c>
      <c r="B8" s="110">
        <v>70548700</v>
      </c>
      <c r="C8" s="13" t="s">
        <v>19</v>
      </c>
      <c r="D8" s="14">
        <v>7.0000000000000007E-2</v>
      </c>
      <c r="E8" s="15"/>
      <c r="F8" s="14"/>
    </row>
    <row r="9" spans="1:7">
      <c r="A9" s="122" t="s">
        <v>20</v>
      </c>
      <c r="B9" s="20">
        <f>B7/B8</f>
        <v>0.58361387240303508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122" t="s">
        <v>23</v>
      </c>
      <c r="C11" s="122" t="s">
        <v>24</v>
      </c>
      <c r="D11" s="122" t="s">
        <v>25</v>
      </c>
      <c r="E11" s="122"/>
      <c r="F11" s="22" t="s">
        <v>26</v>
      </c>
    </row>
    <row r="12" spans="1:7">
      <c r="A12" s="205"/>
      <c r="B12" s="23" t="s">
        <v>399</v>
      </c>
      <c r="C12" s="8" t="s">
        <v>448</v>
      </c>
      <c r="D12" s="206" t="s">
        <v>27</v>
      </c>
      <c r="E12" s="23" t="s">
        <v>445</v>
      </c>
      <c r="F12" s="8">
        <v>3</v>
      </c>
    </row>
    <row r="13" spans="1:7">
      <c r="A13" s="205"/>
      <c r="B13" s="23" t="s">
        <v>400</v>
      </c>
      <c r="C13" s="8" t="s">
        <v>449</v>
      </c>
      <c r="D13" s="206"/>
      <c r="E13" s="23" t="s">
        <v>444</v>
      </c>
      <c r="F13" s="8">
        <v>2</v>
      </c>
    </row>
    <row r="14" spans="1:7">
      <c r="A14" s="205"/>
      <c r="B14" s="23" t="s">
        <v>401</v>
      </c>
      <c r="C14" s="8" t="s">
        <v>467</v>
      </c>
      <c r="D14" s="206" t="s">
        <v>28</v>
      </c>
      <c r="E14" s="23" t="s">
        <v>446</v>
      </c>
      <c r="F14" s="8"/>
    </row>
    <row r="15" spans="1:7">
      <c r="A15" s="205"/>
      <c r="B15" s="23" t="s">
        <v>402</v>
      </c>
      <c r="C15" s="8" t="s">
        <v>466</v>
      </c>
      <c r="D15" s="206"/>
      <c r="E15" s="23" t="s">
        <v>447</v>
      </c>
      <c r="F15" s="8"/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122" t="s">
        <v>30</v>
      </c>
      <c r="C17" s="122" t="s">
        <v>31</v>
      </c>
      <c r="D17" s="122" t="s">
        <v>32</v>
      </c>
      <c r="E17" s="227" t="s">
        <v>33</v>
      </c>
      <c r="F17" s="228"/>
    </row>
    <row r="18" spans="1:6">
      <c r="A18" s="205" t="s">
        <v>34</v>
      </c>
      <c r="B18" s="25">
        <v>4.1666666666666664E-2</v>
      </c>
      <c r="C18" s="25" t="s">
        <v>428</v>
      </c>
      <c r="D18" s="26">
        <v>4</v>
      </c>
      <c r="E18" s="239"/>
      <c r="F18" s="240"/>
    </row>
    <row r="19" spans="1:6">
      <c r="A19" s="205"/>
      <c r="B19" s="25"/>
      <c r="C19" s="25"/>
      <c r="D19" s="26"/>
      <c r="E19" s="239"/>
      <c r="F19" s="240"/>
    </row>
    <row r="20" spans="1:6">
      <c r="A20" s="205"/>
      <c r="B20" s="25"/>
      <c r="C20" s="25"/>
      <c r="D20" s="26"/>
      <c r="E20" s="230"/>
      <c r="F20" s="231"/>
    </row>
    <row r="21" spans="1:6">
      <c r="A21" s="205"/>
      <c r="B21" s="25"/>
      <c r="C21" s="25"/>
      <c r="D21" s="26"/>
      <c r="E21" s="230"/>
      <c r="F21" s="231"/>
    </row>
    <row r="22" spans="1:6">
      <c r="A22" s="205"/>
      <c r="B22" s="25"/>
      <c r="C22" s="3"/>
      <c r="D22" s="3"/>
      <c r="E22" s="230"/>
      <c r="F22" s="231"/>
    </row>
    <row r="23" spans="1:6">
      <c r="A23" s="229"/>
      <c r="B23" s="25"/>
      <c r="C23" s="8"/>
      <c r="D23" s="26"/>
      <c r="E23" s="230"/>
      <c r="F23" s="231"/>
    </row>
    <row r="24" spans="1:6">
      <c r="A24" s="205" t="s">
        <v>35</v>
      </c>
      <c r="B24" s="43">
        <v>0.22916666666666666</v>
      </c>
      <c r="C24" s="25" t="s">
        <v>424</v>
      </c>
      <c r="D24" s="26">
        <v>2</v>
      </c>
      <c r="E24" s="230"/>
      <c r="F24" s="231"/>
    </row>
    <row r="25" spans="1:6">
      <c r="A25" s="205"/>
      <c r="B25" s="25">
        <v>0.25</v>
      </c>
      <c r="C25" s="25" t="s">
        <v>425</v>
      </c>
      <c r="D25" s="26">
        <v>2</v>
      </c>
      <c r="E25" s="239"/>
      <c r="F25" s="240"/>
    </row>
    <row r="26" spans="1:6">
      <c r="A26" s="205"/>
      <c r="B26" s="25">
        <v>0.29166666666666669</v>
      </c>
      <c r="C26" s="25" t="s">
        <v>426</v>
      </c>
      <c r="D26" s="26">
        <v>2</v>
      </c>
      <c r="E26" s="89"/>
      <c r="F26" s="90"/>
    </row>
    <row r="27" spans="1:6">
      <c r="A27" s="205"/>
      <c r="B27" s="25"/>
      <c r="C27" s="25"/>
      <c r="D27" s="26"/>
      <c r="E27" s="89"/>
      <c r="F27" s="90"/>
    </row>
    <row r="28" spans="1:6">
      <c r="A28" s="205"/>
      <c r="B28" s="25"/>
      <c r="C28" s="25"/>
      <c r="D28" s="26"/>
      <c r="E28" s="89"/>
      <c r="F28" s="90"/>
    </row>
    <row r="29" spans="1:6">
      <c r="A29" s="205"/>
      <c r="B29" s="25"/>
      <c r="C29" s="25"/>
      <c r="D29" s="26"/>
      <c r="E29" s="89"/>
      <c r="F29" s="90"/>
    </row>
    <row r="30" spans="1:6" ht="18.75">
      <c r="A30" s="237" t="s">
        <v>36</v>
      </c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 t="s">
        <v>418</v>
      </c>
      <c r="D31" s="212" t="s">
        <v>39</v>
      </c>
      <c r="E31" s="122" t="s">
        <v>38</v>
      </c>
      <c r="F31" s="24" t="s">
        <v>429</v>
      </c>
    </row>
    <row r="32" spans="1:6">
      <c r="A32" s="213"/>
      <c r="B32" s="29" t="s">
        <v>40</v>
      </c>
      <c r="C32" s="28" t="s">
        <v>419</v>
      </c>
      <c r="D32" s="234"/>
      <c r="E32" s="22" t="s">
        <v>41</v>
      </c>
      <c r="F32" s="24" t="s">
        <v>430</v>
      </c>
    </row>
    <row r="33" spans="1:6">
      <c r="A33" s="213"/>
      <c r="B33" s="30" t="s">
        <v>42</v>
      </c>
      <c r="C33" s="28" t="s">
        <v>420</v>
      </c>
      <c r="D33" s="234"/>
      <c r="E33" s="22" t="s">
        <v>43</v>
      </c>
      <c r="F33" s="24" t="s">
        <v>431</v>
      </c>
    </row>
    <row r="34" spans="1:6">
      <c r="A34" s="232"/>
      <c r="B34" s="248" t="s">
        <v>393</v>
      </c>
      <c r="C34" s="28" t="s">
        <v>395</v>
      </c>
      <c r="D34" s="235"/>
      <c r="E34" s="22" t="s">
        <v>45</v>
      </c>
      <c r="F34" s="24" t="s">
        <v>432</v>
      </c>
    </row>
    <row r="35" spans="1:6">
      <c r="A35" s="233"/>
      <c r="B35" s="249"/>
      <c r="C35" s="28" t="s">
        <v>421</v>
      </c>
      <c r="D35" s="236"/>
      <c r="E35" s="22" t="s">
        <v>47</v>
      </c>
      <c r="F35" s="24"/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37</v>
      </c>
      <c r="B37" s="209" t="s">
        <v>422</v>
      </c>
      <c r="C37" s="216"/>
      <c r="D37" s="216"/>
      <c r="E37" s="216"/>
      <c r="F37" s="217"/>
    </row>
    <row r="38" spans="1:6">
      <c r="A38" s="213"/>
      <c r="B38" s="209" t="s">
        <v>436</v>
      </c>
      <c r="C38" s="218"/>
      <c r="D38" s="218"/>
      <c r="E38" s="218"/>
      <c r="F38" s="219"/>
    </row>
    <row r="39" spans="1:6">
      <c r="A39" s="213"/>
      <c r="B39" s="209" t="s">
        <v>423</v>
      </c>
      <c r="C39" s="216"/>
      <c r="D39" s="216"/>
      <c r="E39" s="216"/>
      <c r="F39" s="217"/>
    </row>
    <row r="40" spans="1:6">
      <c r="A40" s="213"/>
      <c r="B40" s="209" t="s">
        <v>427</v>
      </c>
      <c r="C40" s="216"/>
      <c r="D40" s="216"/>
      <c r="E40" s="216"/>
      <c r="F40" s="217"/>
    </row>
    <row r="41" spans="1:6">
      <c r="A41" s="213"/>
      <c r="B41" s="209" t="s">
        <v>437</v>
      </c>
      <c r="C41" s="218"/>
      <c r="D41" s="218"/>
      <c r="E41" s="218"/>
      <c r="F41" s="219"/>
    </row>
    <row r="42" spans="1:6">
      <c r="A42" s="214"/>
      <c r="B42" s="215"/>
      <c r="C42" s="218"/>
      <c r="D42" s="218"/>
      <c r="E42" s="218"/>
      <c r="F42" s="219"/>
    </row>
    <row r="43" spans="1:6">
      <c r="A43" s="258" t="s">
        <v>155</v>
      </c>
      <c r="B43" s="209" t="s">
        <v>435</v>
      </c>
      <c r="C43" s="218"/>
      <c r="D43" s="218"/>
      <c r="E43" s="218"/>
      <c r="F43" s="219"/>
    </row>
    <row r="44" spans="1:6">
      <c r="A44" s="259"/>
      <c r="B44" s="209" t="s">
        <v>433</v>
      </c>
      <c r="C44" s="210"/>
      <c r="D44" s="210"/>
      <c r="E44" s="210"/>
      <c r="F44" s="211"/>
    </row>
    <row r="45" spans="1:6">
      <c r="A45" s="259"/>
      <c r="B45" s="209" t="s">
        <v>434</v>
      </c>
      <c r="C45" s="218"/>
      <c r="D45" s="218"/>
      <c r="E45" s="218"/>
      <c r="F45" s="219"/>
    </row>
    <row r="46" spans="1:6">
      <c r="A46" s="259"/>
      <c r="B46" s="209" t="s">
        <v>438</v>
      </c>
      <c r="C46" s="218"/>
      <c r="D46" s="218"/>
      <c r="E46" s="218"/>
      <c r="F46" s="219"/>
    </row>
    <row r="47" spans="1:6">
      <c r="A47" s="259"/>
      <c r="B47" s="209" t="s">
        <v>439</v>
      </c>
      <c r="C47" s="210"/>
      <c r="D47" s="210"/>
      <c r="E47" s="210"/>
      <c r="F47" s="211"/>
    </row>
    <row r="48" spans="1:6">
      <c r="A48" s="259"/>
      <c r="B48" s="209" t="s">
        <v>440</v>
      </c>
      <c r="C48" s="216"/>
      <c r="D48" s="216"/>
      <c r="E48" s="216"/>
      <c r="F48" s="217"/>
    </row>
    <row r="49" spans="1:6">
      <c r="A49" s="259"/>
      <c r="B49" s="123" t="s">
        <v>441</v>
      </c>
      <c r="C49" s="124"/>
      <c r="D49" s="124"/>
      <c r="E49" s="124"/>
      <c r="F49" s="125"/>
    </row>
    <row r="50" spans="1:6">
      <c r="A50" s="260"/>
      <c r="B50" s="124" t="s">
        <v>451</v>
      </c>
      <c r="C50" s="124"/>
      <c r="D50" s="124"/>
      <c r="E50" s="124"/>
      <c r="F50" s="125"/>
    </row>
    <row r="51" spans="1:6" ht="18.75">
      <c r="A51" s="237" t="s">
        <v>48</v>
      </c>
      <c r="B51" s="238"/>
      <c r="C51" s="238"/>
      <c r="D51" s="238"/>
      <c r="E51" s="238"/>
      <c r="F51" s="226"/>
    </row>
    <row r="52" spans="1:6">
      <c r="A52" s="121" t="s">
        <v>37</v>
      </c>
      <c r="B52" s="241"/>
      <c r="C52" s="242"/>
      <c r="D52" s="121" t="s">
        <v>39</v>
      </c>
      <c r="E52" s="220"/>
      <c r="F52" s="221"/>
    </row>
    <row r="53" spans="1:6" ht="18.75">
      <c r="A53" s="222" t="s">
        <v>49</v>
      </c>
      <c r="B53" s="243"/>
      <c r="C53" s="244"/>
      <c r="D53" s="120" t="s">
        <v>50</v>
      </c>
      <c r="E53" s="225">
        <v>32600</v>
      </c>
      <c r="F53" s="226"/>
    </row>
    <row r="54" spans="1:6">
      <c r="A54" s="207" t="s">
        <v>37</v>
      </c>
      <c r="B54" s="33" t="s">
        <v>51</v>
      </c>
      <c r="C54" s="33" t="s">
        <v>52</v>
      </c>
      <c r="D54" s="207" t="s">
        <v>39</v>
      </c>
      <c r="E54" s="33" t="s">
        <v>53</v>
      </c>
      <c r="F54" s="33" t="s">
        <v>54</v>
      </c>
    </row>
    <row r="55" spans="1:6">
      <c r="A55" s="207"/>
      <c r="B55" s="34"/>
      <c r="C55" s="34"/>
      <c r="D55" s="208"/>
      <c r="E55" s="34">
        <v>12000</v>
      </c>
      <c r="F55" s="34" t="s">
        <v>442</v>
      </c>
    </row>
    <row r="56" spans="1:6">
      <c r="A56" s="207"/>
      <c r="B56" s="34"/>
      <c r="C56" s="34"/>
      <c r="D56" s="208"/>
      <c r="E56" s="34">
        <v>20600</v>
      </c>
      <c r="F56" s="35" t="s">
        <v>443</v>
      </c>
    </row>
    <row r="57" spans="1:6">
      <c r="A57" s="207"/>
      <c r="B57" s="34"/>
      <c r="C57" s="34"/>
      <c r="D57" s="208"/>
      <c r="E57" s="34"/>
      <c r="F57" s="35"/>
    </row>
  </sheetData>
  <mergeCells count="44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A30:F30"/>
    <mergeCell ref="A31:A35"/>
    <mergeCell ref="D31:D35"/>
    <mergeCell ref="B34:B35"/>
    <mergeCell ref="A36:F36"/>
    <mergeCell ref="A37:A42"/>
    <mergeCell ref="B37:F37"/>
    <mergeCell ref="B38:F38"/>
    <mergeCell ref="B39:F39"/>
    <mergeCell ref="B40:F40"/>
    <mergeCell ref="B42:F42"/>
    <mergeCell ref="B41:F41"/>
    <mergeCell ref="A54:A57"/>
    <mergeCell ref="D54:D57"/>
    <mergeCell ref="B43:F43"/>
    <mergeCell ref="B44:F44"/>
    <mergeCell ref="B45:F45"/>
    <mergeCell ref="B46:F46"/>
    <mergeCell ref="B47:F47"/>
    <mergeCell ref="B48:F48"/>
    <mergeCell ref="A43:A50"/>
    <mergeCell ref="A51:F51"/>
    <mergeCell ref="B52:C52"/>
    <mergeCell ref="E52:F52"/>
    <mergeCell ref="A53:C53"/>
    <mergeCell ref="E53:F53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G57"/>
  <sheetViews>
    <sheetView topLeftCell="A7" workbookViewId="0">
      <selection activeCell="B48" sqref="B48:F48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29.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131" t="s">
        <v>1</v>
      </c>
      <c r="B2" s="36">
        <v>42569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132" t="s">
        <v>6</v>
      </c>
      <c r="B4" s="12">
        <v>16000</v>
      </c>
      <c r="C4" s="13" t="s">
        <v>7</v>
      </c>
      <c r="D4" s="14">
        <v>0.2</v>
      </c>
      <c r="E4" s="15" t="s">
        <v>8</v>
      </c>
      <c r="F4" s="14">
        <v>0.1</v>
      </c>
    </row>
    <row r="5" spans="1:7">
      <c r="A5" s="132" t="s">
        <v>9</v>
      </c>
      <c r="B5" s="16">
        <f>B6-B4</f>
        <v>247400</v>
      </c>
      <c r="C5" s="15" t="s">
        <v>10</v>
      </c>
      <c r="D5" s="14">
        <v>0.16</v>
      </c>
      <c r="E5" s="15" t="s">
        <v>11</v>
      </c>
      <c r="F5" s="14">
        <v>0</v>
      </c>
      <c r="G5" s="17">
        <f>B6+B7</f>
        <v>41700000</v>
      </c>
    </row>
    <row r="6" spans="1:7">
      <c r="A6" s="132" t="s">
        <v>12</v>
      </c>
      <c r="B6" s="16">
        <v>263400</v>
      </c>
      <c r="C6" s="13" t="s">
        <v>13</v>
      </c>
      <c r="D6" s="14">
        <v>0.14000000000000001</v>
      </c>
      <c r="E6" s="15" t="s">
        <v>14</v>
      </c>
      <c r="F6" s="14">
        <v>0</v>
      </c>
      <c r="G6" s="18"/>
    </row>
    <row r="7" spans="1:7">
      <c r="A7" s="132" t="s">
        <v>15</v>
      </c>
      <c r="B7" s="16">
        <f>B6+'07.17'!B7</f>
        <v>41436600</v>
      </c>
      <c r="C7" s="15" t="s">
        <v>16</v>
      </c>
      <c r="D7" s="14">
        <v>0.09</v>
      </c>
      <c r="E7" s="15" t="s">
        <v>17</v>
      </c>
      <c r="F7" s="14">
        <v>0.23</v>
      </c>
      <c r="G7" s="19"/>
    </row>
    <row r="8" spans="1:7">
      <c r="A8" s="132" t="s">
        <v>18</v>
      </c>
      <c r="B8" s="110">
        <v>70548700</v>
      </c>
      <c r="C8" s="13" t="s">
        <v>19</v>
      </c>
      <c r="D8" s="14">
        <v>7.0000000000000007E-2</v>
      </c>
      <c r="E8" s="15"/>
      <c r="F8" s="14"/>
    </row>
    <row r="9" spans="1:7">
      <c r="A9" s="132" t="s">
        <v>20</v>
      </c>
      <c r="B9" s="20">
        <f>B7/B8</f>
        <v>0.58734746352519607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132" t="s">
        <v>23</v>
      </c>
      <c r="C11" s="132" t="s">
        <v>24</v>
      </c>
      <c r="D11" s="132" t="s">
        <v>25</v>
      </c>
      <c r="E11" s="132"/>
      <c r="F11" s="22" t="s">
        <v>26</v>
      </c>
    </row>
    <row r="12" spans="1:7">
      <c r="A12" s="205"/>
      <c r="B12" s="23" t="s">
        <v>399</v>
      </c>
      <c r="C12" s="8" t="s">
        <v>448</v>
      </c>
      <c r="D12" s="206" t="s">
        <v>27</v>
      </c>
      <c r="E12" s="23" t="s">
        <v>92</v>
      </c>
      <c r="F12" s="8">
        <v>2</v>
      </c>
    </row>
    <row r="13" spans="1:7">
      <c r="A13" s="205"/>
      <c r="B13" s="23" t="s">
        <v>400</v>
      </c>
      <c r="C13" s="8" t="s">
        <v>450</v>
      </c>
      <c r="D13" s="206"/>
      <c r="E13" s="23"/>
      <c r="F13" s="8"/>
    </row>
    <row r="14" spans="1:7">
      <c r="A14" s="205"/>
      <c r="B14" s="23" t="s">
        <v>401</v>
      </c>
      <c r="C14" s="8" t="s">
        <v>468</v>
      </c>
      <c r="D14" s="206" t="s">
        <v>28</v>
      </c>
      <c r="E14" s="23" t="s">
        <v>192</v>
      </c>
      <c r="F14" s="8">
        <v>0</v>
      </c>
    </row>
    <row r="15" spans="1:7">
      <c r="A15" s="205"/>
      <c r="B15" s="23" t="s">
        <v>402</v>
      </c>
      <c r="C15" s="8" t="s">
        <v>465</v>
      </c>
      <c r="D15" s="206"/>
      <c r="E15" s="23" t="s">
        <v>447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131" t="s">
        <v>30</v>
      </c>
      <c r="C17" s="131" t="s">
        <v>31</v>
      </c>
      <c r="D17" s="131" t="s">
        <v>32</v>
      </c>
      <c r="E17" s="227" t="s">
        <v>33</v>
      </c>
      <c r="F17" s="228"/>
    </row>
    <row r="18" spans="1:6">
      <c r="A18" s="205" t="s">
        <v>34</v>
      </c>
      <c r="B18" s="25"/>
      <c r="C18" s="25"/>
      <c r="D18" s="26"/>
      <c r="E18" s="239"/>
      <c r="F18" s="240"/>
    </row>
    <row r="19" spans="1:6">
      <c r="A19" s="205"/>
      <c r="B19" s="25"/>
      <c r="C19" s="25"/>
      <c r="D19" s="26"/>
      <c r="E19" s="239"/>
      <c r="F19" s="240"/>
    </row>
    <row r="20" spans="1:6">
      <c r="A20" s="205"/>
      <c r="B20" s="25"/>
      <c r="C20" s="25"/>
      <c r="D20" s="26"/>
      <c r="E20" s="230"/>
      <c r="F20" s="231"/>
    </row>
    <row r="21" spans="1:6">
      <c r="A21" s="205"/>
      <c r="B21" s="25"/>
      <c r="C21" s="25"/>
      <c r="D21" s="26"/>
      <c r="E21" s="230"/>
      <c r="F21" s="231"/>
    </row>
    <row r="22" spans="1:6">
      <c r="A22" s="205"/>
      <c r="B22" s="25"/>
      <c r="C22" s="3"/>
      <c r="D22" s="3"/>
      <c r="E22" s="230"/>
      <c r="F22" s="231"/>
    </row>
    <row r="23" spans="1:6">
      <c r="A23" s="229"/>
      <c r="B23" s="25"/>
      <c r="C23" s="8"/>
      <c r="D23" s="26"/>
      <c r="E23" s="230"/>
      <c r="F23" s="231"/>
    </row>
    <row r="24" spans="1:6">
      <c r="A24" s="205" t="s">
        <v>35</v>
      </c>
      <c r="B24" s="43"/>
      <c r="C24" s="25"/>
      <c r="D24" s="26"/>
      <c r="E24" s="230"/>
      <c r="F24" s="231"/>
    </row>
    <row r="25" spans="1:6">
      <c r="A25" s="205"/>
      <c r="B25" s="25"/>
      <c r="C25" s="25"/>
      <c r="D25" s="26"/>
      <c r="E25" s="239"/>
      <c r="F25" s="240"/>
    </row>
    <row r="26" spans="1:6">
      <c r="A26" s="205"/>
      <c r="B26" s="25"/>
      <c r="C26" s="25"/>
      <c r="D26" s="26"/>
      <c r="E26" s="89"/>
      <c r="F26" s="90"/>
    </row>
    <row r="27" spans="1:6">
      <c r="A27" s="205"/>
      <c r="B27" s="25"/>
      <c r="C27" s="25"/>
      <c r="D27" s="26"/>
      <c r="E27" s="89"/>
      <c r="F27" s="90"/>
    </row>
    <row r="28" spans="1:6">
      <c r="A28" s="205"/>
      <c r="B28" s="25"/>
      <c r="C28" s="25"/>
      <c r="D28" s="26"/>
      <c r="E28" s="89"/>
      <c r="F28" s="90"/>
    </row>
    <row r="29" spans="1:6">
      <c r="A29" s="205"/>
      <c r="B29" s="25"/>
      <c r="C29" s="25"/>
      <c r="D29" s="26"/>
      <c r="E29" s="89"/>
      <c r="F29" s="90"/>
    </row>
    <row r="30" spans="1:6" ht="18.75">
      <c r="A30" s="237" t="s">
        <v>36</v>
      </c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 t="s">
        <v>452</v>
      </c>
      <c r="D31" s="212" t="s">
        <v>39</v>
      </c>
      <c r="E31" s="131" t="s">
        <v>38</v>
      </c>
      <c r="F31" s="24" t="s">
        <v>459</v>
      </c>
    </row>
    <row r="32" spans="1:6">
      <c r="A32" s="213"/>
      <c r="B32" s="29" t="s">
        <v>40</v>
      </c>
      <c r="C32" s="28" t="s">
        <v>390</v>
      </c>
      <c r="D32" s="234"/>
      <c r="E32" s="22" t="s">
        <v>41</v>
      </c>
      <c r="F32" s="24" t="s">
        <v>460</v>
      </c>
    </row>
    <row r="33" spans="1:6">
      <c r="A33" s="213"/>
      <c r="B33" s="30" t="s">
        <v>42</v>
      </c>
      <c r="C33" s="28" t="s">
        <v>420</v>
      </c>
      <c r="D33" s="234"/>
      <c r="E33" s="22" t="s">
        <v>43</v>
      </c>
      <c r="F33" s="24" t="s">
        <v>461</v>
      </c>
    </row>
    <row r="34" spans="1:6">
      <c r="A34" s="232"/>
      <c r="B34" s="248" t="s">
        <v>393</v>
      </c>
      <c r="C34" s="28" t="s">
        <v>453</v>
      </c>
      <c r="D34" s="235"/>
      <c r="E34" s="22" t="s">
        <v>45</v>
      </c>
      <c r="F34" s="24"/>
    </row>
    <row r="35" spans="1:6">
      <c r="A35" s="233"/>
      <c r="B35" s="249"/>
      <c r="C35" s="28"/>
      <c r="D35" s="236"/>
      <c r="E35" s="22" t="s">
        <v>47</v>
      </c>
      <c r="F35" s="24"/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37</v>
      </c>
      <c r="B37" s="209" t="s">
        <v>454</v>
      </c>
      <c r="C37" s="216"/>
      <c r="D37" s="216"/>
      <c r="E37" s="216"/>
      <c r="F37" s="217"/>
    </row>
    <row r="38" spans="1:6">
      <c r="A38" s="213"/>
      <c r="B38" s="209" t="s">
        <v>455</v>
      </c>
      <c r="C38" s="218"/>
      <c r="D38" s="218"/>
      <c r="E38" s="218"/>
      <c r="F38" s="219"/>
    </row>
    <row r="39" spans="1:6">
      <c r="A39" s="213"/>
      <c r="B39" s="209" t="s">
        <v>456</v>
      </c>
      <c r="C39" s="216"/>
      <c r="D39" s="216"/>
      <c r="E39" s="216"/>
      <c r="F39" s="217"/>
    </row>
    <row r="40" spans="1:6">
      <c r="A40" s="213"/>
      <c r="B40" s="209"/>
      <c r="C40" s="216"/>
      <c r="D40" s="216"/>
      <c r="E40" s="216"/>
      <c r="F40" s="217"/>
    </row>
    <row r="41" spans="1:6">
      <c r="A41" s="213"/>
      <c r="B41" s="209"/>
      <c r="C41" s="218"/>
      <c r="D41" s="218"/>
      <c r="E41" s="218"/>
      <c r="F41" s="219"/>
    </row>
    <row r="42" spans="1:6">
      <c r="A42" s="214"/>
      <c r="B42" s="215"/>
      <c r="C42" s="218"/>
      <c r="D42" s="218"/>
      <c r="E42" s="218"/>
      <c r="F42" s="219"/>
    </row>
    <row r="43" spans="1:6">
      <c r="A43" s="258" t="s">
        <v>155</v>
      </c>
      <c r="B43" s="209" t="s">
        <v>463</v>
      </c>
      <c r="C43" s="218"/>
      <c r="D43" s="218"/>
      <c r="E43" s="218"/>
      <c r="F43" s="219"/>
    </row>
    <row r="44" spans="1:6">
      <c r="A44" s="259"/>
      <c r="B44" s="209" t="s">
        <v>464</v>
      </c>
      <c r="C44" s="210"/>
      <c r="D44" s="210"/>
      <c r="E44" s="210"/>
      <c r="F44" s="211"/>
    </row>
    <row r="45" spans="1:6">
      <c r="A45" s="259"/>
      <c r="B45" s="209"/>
      <c r="C45" s="218"/>
      <c r="D45" s="218"/>
      <c r="E45" s="218"/>
      <c r="F45" s="219"/>
    </row>
    <row r="46" spans="1:6">
      <c r="A46" s="259"/>
      <c r="B46" s="209"/>
      <c r="C46" s="218"/>
      <c r="D46" s="218"/>
      <c r="E46" s="218"/>
      <c r="F46" s="219"/>
    </row>
    <row r="47" spans="1:6">
      <c r="A47" s="259"/>
      <c r="B47" s="209"/>
      <c r="C47" s="210"/>
      <c r="D47" s="210"/>
      <c r="E47" s="210"/>
      <c r="F47" s="211"/>
    </row>
    <row r="48" spans="1:6">
      <c r="A48" s="259"/>
      <c r="B48" s="209"/>
      <c r="C48" s="216"/>
      <c r="D48" s="216"/>
      <c r="E48" s="216"/>
      <c r="F48" s="217"/>
    </row>
    <row r="49" spans="1:6">
      <c r="A49" s="259"/>
      <c r="B49" s="128"/>
      <c r="C49" s="129"/>
      <c r="D49" s="129"/>
      <c r="E49" s="129"/>
      <c r="F49" s="130"/>
    </row>
    <row r="50" spans="1:6">
      <c r="A50" s="260"/>
      <c r="B50" s="129"/>
      <c r="C50" s="129"/>
      <c r="D50" s="129"/>
      <c r="E50" s="129"/>
      <c r="F50" s="130"/>
    </row>
    <row r="51" spans="1:6" ht="18.75">
      <c r="A51" s="237" t="s">
        <v>48</v>
      </c>
      <c r="B51" s="238"/>
      <c r="C51" s="238"/>
      <c r="D51" s="238"/>
      <c r="E51" s="238"/>
      <c r="F51" s="226"/>
    </row>
    <row r="52" spans="1:6">
      <c r="A52" s="127" t="s">
        <v>37</v>
      </c>
      <c r="B52" s="241"/>
      <c r="C52" s="242"/>
      <c r="D52" s="127" t="s">
        <v>39</v>
      </c>
      <c r="E52" s="220"/>
      <c r="F52" s="221"/>
    </row>
    <row r="53" spans="1:6" ht="18.75">
      <c r="A53" s="222" t="s">
        <v>49</v>
      </c>
      <c r="B53" s="243"/>
      <c r="C53" s="244"/>
      <c r="D53" s="126" t="s">
        <v>50</v>
      </c>
      <c r="E53" s="225">
        <f>SUM(B55:B56)</f>
        <v>25800</v>
      </c>
      <c r="F53" s="226"/>
    </row>
    <row r="54" spans="1:6">
      <c r="A54" s="207" t="s">
        <v>37</v>
      </c>
      <c r="B54" s="33" t="s">
        <v>51</v>
      </c>
      <c r="C54" s="33" t="s">
        <v>52</v>
      </c>
      <c r="D54" s="207" t="s">
        <v>39</v>
      </c>
      <c r="E54" s="33" t="s">
        <v>53</v>
      </c>
      <c r="F54" s="33" t="s">
        <v>54</v>
      </c>
    </row>
    <row r="55" spans="1:6">
      <c r="A55" s="207"/>
      <c r="B55" s="34">
        <v>6000</v>
      </c>
      <c r="C55" s="34" t="s">
        <v>458</v>
      </c>
      <c r="D55" s="208"/>
      <c r="E55" s="34"/>
      <c r="F55" s="34"/>
    </row>
    <row r="56" spans="1:6">
      <c r="A56" s="207"/>
      <c r="B56" s="34">
        <v>19800</v>
      </c>
      <c r="C56" s="34" t="s">
        <v>457</v>
      </c>
      <c r="D56" s="208"/>
      <c r="E56" s="34"/>
      <c r="F56" s="35"/>
    </row>
    <row r="57" spans="1:6">
      <c r="A57" s="207"/>
      <c r="B57" s="34"/>
      <c r="C57" s="34"/>
      <c r="D57" s="208"/>
      <c r="E57" s="34"/>
      <c r="F57" s="35"/>
    </row>
  </sheetData>
  <mergeCells count="44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A30:F30"/>
    <mergeCell ref="A31:A35"/>
    <mergeCell ref="D31:D35"/>
    <mergeCell ref="B34:B35"/>
    <mergeCell ref="A36:F36"/>
    <mergeCell ref="A37:A42"/>
    <mergeCell ref="B37:F37"/>
    <mergeCell ref="B38:F38"/>
    <mergeCell ref="B39:F39"/>
    <mergeCell ref="B40:F40"/>
    <mergeCell ref="B41:F41"/>
    <mergeCell ref="B42:F42"/>
    <mergeCell ref="A54:A57"/>
    <mergeCell ref="D54:D57"/>
    <mergeCell ref="A43:A50"/>
    <mergeCell ref="B43:F43"/>
    <mergeCell ref="B44:F44"/>
    <mergeCell ref="B45:F45"/>
    <mergeCell ref="B46:F46"/>
    <mergeCell ref="B47:F47"/>
    <mergeCell ref="B48:F48"/>
    <mergeCell ref="A51:F51"/>
    <mergeCell ref="B52:C52"/>
    <mergeCell ref="E52:F52"/>
    <mergeCell ref="A53:C53"/>
    <mergeCell ref="E53:F53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G57"/>
  <sheetViews>
    <sheetView topLeftCell="A22" workbookViewId="0">
      <selection activeCell="C49" sqref="C49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29.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137" t="s">
        <v>1</v>
      </c>
      <c r="B2" s="36">
        <v>42570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137" t="s">
        <v>6</v>
      </c>
      <c r="B4" s="12">
        <v>385000</v>
      </c>
      <c r="C4" s="13" t="s">
        <v>7</v>
      </c>
      <c r="D4" s="14">
        <v>0.04</v>
      </c>
      <c r="E4" s="15" t="s">
        <v>8</v>
      </c>
      <c r="F4" s="14">
        <v>0</v>
      </c>
    </row>
    <row r="5" spans="1:7">
      <c r="A5" s="137" t="s">
        <v>9</v>
      </c>
      <c r="B5" s="16">
        <f>B6-B4</f>
        <v>1206000</v>
      </c>
      <c r="C5" s="15" t="s">
        <v>10</v>
      </c>
      <c r="D5" s="14">
        <v>0.04</v>
      </c>
      <c r="E5" s="15" t="s">
        <v>11</v>
      </c>
      <c r="F5" s="14">
        <v>0</v>
      </c>
      <c r="G5" s="17">
        <f>B6+B7</f>
        <v>44618600</v>
      </c>
    </row>
    <row r="6" spans="1:7">
      <c r="A6" s="137" t="s">
        <v>12</v>
      </c>
      <c r="B6" s="16">
        <v>1591000</v>
      </c>
      <c r="C6" s="13" t="s">
        <v>13</v>
      </c>
      <c r="D6" s="14">
        <v>0.01</v>
      </c>
      <c r="E6" s="15" t="s">
        <v>14</v>
      </c>
      <c r="F6" s="14">
        <v>0.69</v>
      </c>
      <c r="G6" s="18"/>
    </row>
    <row r="7" spans="1:7">
      <c r="A7" s="137" t="s">
        <v>15</v>
      </c>
      <c r="B7" s="16">
        <f>B6+'07.18'!B7</f>
        <v>43027600</v>
      </c>
      <c r="C7" s="15" t="s">
        <v>16</v>
      </c>
      <c r="D7" s="14">
        <v>0.15</v>
      </c>
      <c r="E7" s="15" t="s">
        <v>17</v>
      </c>
      <c r="F7" s="14">
        <v>0.05</v>
      </c>
      <c r="G7" s="19"/>
    </row>
    <row r="8" spans="1:7">
      <c r="A8" s="137" t="s">
        <v>18</v>
      </c>
      <c r="B8" s="110">
        <v>70548700</v>
      </c>
      <c r="C8" s="13" t="s">
        <v>19</v>
      </c>
      <c r="D8" s="14">
        <v>0</v>
      </c>
      <c r="E8" s="15"/>
      <c r="F8" s="14"/>
    </row>
    <row r="9" spans="1:7">
      <c r="A9" s="137" t="s">
        <v>20</v>
      </c>
      <c r="B9" s="20">
        <f>B7/B8</f>
        <v>0.60989926107780867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137" t="s">
        <v>23</v>
      </c>
      <c r="C11" s="137" t="s">
        <v>24</v>
      </c>
      <c r="D11" s="137" t="s">
        <v>25</v>
      </c>
      <c r="E11" s="137"/>
      <c r="F11" s="22" t="s">
        <v>26</v>
      </c>
    </row>
    <row r="12" spans="1:7">
      <c r="A12" s="205"/>
      <c r="B12" s="23" t="s">
        <v>399</v>
      </c>
      <c r="C12" s="8" t="s">
        <v>448</v>
      </c>
      <c r="D12" s="206" t="s">
        <v>27</v>
      </c>
      <c r="E12" s="23" t="s">
        <v>297</v>
      </c>
      <c r="F12" s="8">
        <v>17</v>
      </c>
    </row>
    <row r="13" spans="1:7">
      <c r="A13" s="205"/>
      <c r="B13" s="23" t="s">
        <v>400</v>
      </c>
      <c r="C13" s="8" t="s">
        <v>483</v>
      </c>
      <c r="D13" s="206"/>
      <c r="E13" s="23" t="s">
        <v>107</v>
      </c>
      <c r="F13" s="8">
        <v>3</v>
      </c>
    </row>
    <row r="14" spans="1:7">
      <c r="A14" s="205"/>
      <c r="B14" s="23" t="s">
        <v>401</v>
      </c>
      <c r="C14" s="8" t="s">
        <v>484</v>
      </c>
      <c r="D14" s="206" t="s">
        <v>28</v>
      </c>
      <c r="E14" s="23" t="s">
        <v>399</v>
      </c>
      <c r="F14" s="8">
        <v>0</v>
      </c>
    </row>
    <row r="15" spans="1:7">
      <c r="A15" s="205"/>
      <c r="B15" s="23" t="s">
        <v>402</v>
      </c>
      <c r="C15" s="8" t="s">
        <v>465</v>
      </c>
      <c r="D15" s="206"/>
      <c r="E15" s="23" t="s">
        <v>485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137" t="s">
        <v>30</v>
      </c>
      <c r="C17" s="137" t="s">
        <v>31</v>
      </c>
      <c r="D17" s="137" t="s">
        <v>32</v>
      </c>
      <c r="E17" s="227" t="s">
        <v>33</v>
      </c>
      <c r="F17" s="228"/>
    </row>
    <row r="18" spans="1:6">
      <c r="A18" s="205" t="s">
        <v>34</v>
      </c>
      <c r="B18" s="25">
        <v>0.52083333333333337</v>
      </c>
      <c r="C18" s="25" t="s">
        <v>482</v>
      </c>
      <c r="D18" s="26">
        <v>2</v>
      </c>
      <c r="E18" s="239"/>
      <c r="F18" s="240"/>
    </row>
    <row r="19" spans="1:6">
      <c r="A19" s="205"/>
      <c r="B19" s="25"/>
      <c r="C19" s="25"/>
      <c r="D19" s="26"/>
      <c r="E19" s="239"/>
      <c r="F19" s="240"/>
    </row>
    <row r="20" spans="1:6">
      <c r="A20" s="205"/>
      <c r="B20" s="25"/>
      <c r="C20" s="25"/>
      <c r="D20" s="26"/>
      <c r="E20" s="230"/>
      <c r="F20" s="231"/>
    </row>
    <row r="21" spans="1:6">
      <c r="A21" s="205"/>
      <c r="B21" s="25"/>
      <c r="C21" s="25"/>
      <c r="D21" s="26"/>
      <c r="E21" s="230"/>
      <c r="F21" s="231"/>
    </row>
    <row r="22" spans="1:6">
      <c r="A22" s="205"/>
      <c r="B22" s="25"/>
      <c r="C22" s="3"/>
      <c r="D22" s="3"/>
      <c r="E22" s="230"/>
      <c r="F22" s="231"/>
    </row>
    <row r="23" spans="1:6">
      <c r="A23" s="229"/>
      <c r="B23" s="25"/>
      <c r="C23" s="8"/>
      <c r="D23" s="26"/>
      <c r="E23" s="230"/>
      <c r="F23" s="231"/>
    </row>
    <row r="24" spans="1:6">
      <c r="A24" s="205" t="s">
        <v>35</v>
      </c>
      <c r="B24" s="43">
        <v>0.29166666666666669</v>
      </c>
      <c r="C24" s="25" t="s">
        <v>482</v>
      </c>
      <c r="D24" s="26">
        <v>17</v>
      </c>
      <c r="E24" s="230" t="s">
        <v>472</v>
      </c>
      <c r="F24" s="231"/>
    </row>
    <row r="25" spans="1:6">
      <c r="A25" s="205"/>
      <c r="B25" s="25"/>
      <c r="C25" s="25"/>
      <c r="D25" s="26"/>
      <c r="E25" s="239" t="s">
        <v>473</v>
      </c>
      <c r="F25" s="240"/>
    </row>
    <row r="26" spans="1:6">
      <c r="A26" s="205"/>
      <c r="B26" s="25"/>
      <c r="C26" s="25"/>
      <c r="D26" s="26"/>
      <c r="E26" s="89" t="s">
        <v>474</v>
      </c>
      <c r="F26" s="90" t="s">
        <v>479</v>
      </c>
    </row>
    <row r="27" spans="1:6">
      <c r="A27" s="205"/>
      <c r="B27" s="25"/>
      <c r="C27" s="25"/>
      <c r="D27" s="26"/>
      <c r="E27" s="89" t="s">
        <v>480</v>
      </c>
      <c r="F27" s="90"/>
    </row>
    <row r="28" spans="1:6">
      <c r="A28" s="205"/>
      <c r="B28" s="25"/>
      <c r="C28" s="25"/>
      <c r="D28" s="26"/>
      <c r="E28" s="89" t="s">
        <v>475</v>
      </c>
      <c r="F28" s="90"/>
    </row>
    <row r="29" spans="1:6">
      <c r="A29" s="205"/>
      <c r="B29" s="25"/>
      <c r="C29" s="25"/>
      <c r="D29" s="26"/>
      <c r="E29" s="89" t="s">
        <v>481</v>
      </c>
      <c r="F29" s="90"/>
    </row>
    <row r="30" spans="1:6" ht="18.75">
      <c r="A30" s="237" t="s">
        <v>36</v>
      </c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 t="s">
        <v>470</v>
      </c>
      <c r="D31" s="212" t="s">
        <v>39</v>
      </c>
      <c r="E31" s="137" t="s">
        <v>38</v>
      </c>
      <c r="F31" s="24" t="s">
        <v>486</v>
      </c>
    </row>
    <row r="32" spans="1:6">
      <c r="A32" s="213"/>
      <c r="B32" s="29" t="s">
        <v>40</v>
      </c>
      <c r="C32" s="28" t="s">
        <v>419</v>
      </c>
      <c r="D32" s="234"/>
      <c r="E32" s="22" t="s">
        <v>41</v>
      </c>
      <c r="F32" s="24" t="s">
        <v>133</v>
      </c>
    </row>
    <row r="33" spans="1:6">
      <c r="A33" s="213"/>
      <c r="B33" s="30" t="s">
        <v>42</v>
      </c>
      <c r="C33" s="28" t="s">
        <v>420</v>
      </c>
      <c r="D33" s="234"/>
      <c r="E33" s="22" t="s">
        <v>43</v>
      </c>
      <c r="F33" s="24" t="s">
        <v>487</v>
      </c>
    </row>
    <row r="34" spans="1:6">
      <c r="A34" s="232"/>
      <c r="B34" s="248" t="s">
        <v>393</v>
      </c>
      <c r="C34" s="28" t="s">
        <v>469</v>
      </c>
      <c r="D34" s="235"/>
      <c r="E34" s="22" t="s">
        <v>45</v>
      </c>
      <c r="F34" s="24" t="s">
        <v>488</v>
      </c>
    </row>
    <row r="35" spans="1:6">
      <c r="A35" s="233"/>
      <c r="B35" s="249"/>
      <c r="C35" s="28" t="s">
        <v>477</v>
      </c>
      <c r="D35" s="236"/>
      <c r="E35" s="22" t="s">
        <v>47</v>
      </c>
      <c r="F35" s="24" t="s">
        <v>489</v>
      </c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37</v>
      </c>
      <c r="B37" s="209" t="s">
        <v>454</v>
      </c>
      <c r="C37" s="216"/>
      <c r="D37" s="216"/>
      <c r="E37" s="216"/>
      <c r="F37" s="217"/>
    </row>
    <row r="38" spans="1:6">
      <c r="A38" s="213"/>
      <c r="B38" s="209" t="s">
        <v>471</v>
      </c>
      <c r="C38" s="218"/>
      <c r="D38" s="218"/>
      <c r="E38" s="218"/>
      <c r="F38" s="219"/>
    </row>
    <row r="39" spans="1:6">
      <c r="A39" s="213"/>
      <c r="B39" s="209" t="s">
        <v>476</v>
      </c>
      <c r="C39" s="216"/>
      <c r="D39" s="216"/>
      <c r="E39" s="216"/>
      <c r="F39" s="217"/>
    </row>
    <row r="40" spans="1:6">
      <c r="A40" s="213"/>
      <c r="B40" s="209"/>
      <c r="C40" s="216"/>
      <c r="D40" s="216"/>
      <c r="E40" s="216"/>
      <c r="F40" s="217"/>
    </row>
    <row r="41" spans="1:6">
      <c r="A41" s="213"/>
      <c r="B41" s="209"/>
      <c r="C41" s="218"/>
      <c r="D41" s="218"/>
      <c r="E41" s="218"/>
      <c r="F41" s="219"/>
    </row>
    <row r="42" spans="1:6">
      <c r="A42" s="214"/>
      <c r="B42" s="215"/>
      <c r="C42" s="218"/>
      <c r="D42" s="218"/>
      <c r="E42" s="218"/>
      <c r="F42" s="219"/>
    </row>
    <row r="43" spans="1:6">
      <c r="A43" s="258" t="s">
        <v>155</v>
      </c>
      <c r="B43" s="209" t="s">
        <v>490</v>
      </c>
      <c r="C43" s="218"/>
      <c r="D43" s="218"/>
      <c r="E43" s="218"/>
      <c r="F43" s="219"/>
    </row>
    <row r="44" spans="1:6">
      <c r="A44" s="259"/>
      <c r="B44" s="209" t="s">
        <v>491</v>
      </c>
      <c r="C44" s="210"/>
      <c r="D44" s="210"/>
      <c r="E44" s="210"/>
      <c r="F44" s="211"/>
    </row>
    <row r="45" spans="1:6">
      <c r="A45" s="259"/>
      <c r="B45" s="209" t="s">
        <v>492</v>
      </c>
      <c r="C45" s="218"/>
      <c r="D45" s="218"/>
      <c r="E45" s="218"/>
      <c r="F45" s="219"/>
    </row>
    <row r="46" spans="1:6">
      <c r="A46" s="259"/>
      <c r="B46" s="209" t="s">
        <v>493</v>
      </c>
      <c r="C46" s="218"/>
      <c r="D46" s="218"/>
      <c r="E46" s="218"/>
      <c r="F46" s="219"/>
    </row>
    <row r="47" spans="1:6">
      <c r="A47" s="259"/>
      <c r="B47" s="209" t="s">
        <v>494</v>
      </c>
      <c r="C47" s="210"/>
      <c r="D47" s="210"/>
      <c r="E47" s="210"/>
      <c r="F47" s="211"/>
    </row>
    <row r="48" spans="1:6">
      <c r="A48" s="259"/>
      <c r="B48" s="209"/>
      <c r="C48" s="216"/>
      <c r="D48" s="216"/>
      <c r="E48" s="216"/>
      <c r="F48" s="217"/>
    </row>
    <row r="49" spans="1:6">
      <c r="A49" s="259"/>
      <c r="B49" s="134"/>
      <c r="C49" s="135"/>
      <c r="D49" s="135"/>
      <c r="E49" s="135"/>
      <c r="F49" s="136"/>
    </row>
    <row r="50" spans="1:6">
      <c r="A50" s="260"/>
      <c r="B50" s="135"/>
      <c r="C50" s="135"/>
      <c r="D50" s="135"/>
      <c r="E50" s="135"/>
      <c r="F50" s="136"/>
    </row>
    <row r="51" spans="1:6" ht="18.75">
      <c r="A51" s="237" t="s">
        <v>48</v>
      </c>
      <c r="B51" s="238"/>
      <c r="C51" s="238"/>
      <c r="D51" s="238"/>
      <c r="E51" s="238"/>
      <c r="F51" s="226"/>
    </row>
    <row r="52" spans="1:6">
      <c r="A52" s="138" t="s">
        <v>37</v>
      </c>
      <c r="B52" s="241"/>
      <c r="C52" s="242"/>
      <c r="D52" s="138" t="s">
        <v>39</v>
      </c>
      <c r="E52" s="220"/>
      <c r="F52" s="221"/>
    </row>
    <row r="53" spans="1:6" ht="18.75">
      <c r="A53" s="222" t="s">
        <v>49</v>
      </c>
      <c r="B53" s="243"/>
      <c r="C53" s="244"/>
      <c r="D53" s="133" t="s">
        <v>50</v>
      </c>
      <c r="E53" s="225">
        <f>SUM(C55:C57,F55:F57)</f>
        <v>26800</v>
      </c>
      <c r="F53" s="226"/>
    </row>
    <row r="54" spans="1:6">
      <c r="A54" s="207" t="s">
        <v>37</v>
      </c>
      <c r="B54" s="33" t="s">
        <v>51</v>
      </c>
      <c r="C54" s="33" t="s">
        <v>52</v>
      </c>
      <c r="D54" s="207" t="s">
        <v>39</v>
      </c>
      <c r="E54" s="33" t="s">
        <v>53</v>
      </c>
      <c r="F54" s="33" t="s">
        <v>54</v>
      </c>
    </row>
    <row r="55" spans="1:6">
      <c r="A55" s="207"/>
      <c r="B55" s="34"/>
      <c r="C55" s="34"/>
      <c r="D55" s="208"/>
      <c r="E55" s="34" t="s">
        <v>478</v>
      </c>
      <c r="F55" s="34">
        <v>26800</v>
      </c>
    </row>
    <row r="56" spans="1:6">
      <c r="A56" s="207"/>
      <c r="B56" s="34"/>
      <c r="C56" s="34"/>
      <c r="D56" s="208"/>
      <c r="E56" s="34"/>
      <c r="F56" s="35"/>
    </row>
    <row r="57" spans="1:6">
      <c r="A57" s="207"/>
      <c r="B57" s="34"/>
      <c r="C57" s="34"/>
      <c r="D57" s="208"/>
      <c r="E57" s="34"/>
      <c r="F57" s="35"/>
    </row>
  </sheetData>
  <mergeCells count="44">
    <mergeCell ref="A54:A57"/>
    <mergeCell ref="D54:D57"/>
    <mergeCell ref="A43:A50"/>
    <mergeCell ref="B43:F43"/>
    <mergeCell ref="B44:F44"/>
    <mergeCell ref="B45:F45"/>
    <mergeCell ref="B46:F46"/>
    <mergeCell ref="B47:F47"/>
    <mergeCell ref="B48:F48"/>
    <mergeCell ref="A51:F51"/>
    <mergeCell ref="B52:C52"/>
    <mergeCell ref="E52:F52"/>
    <mergeCell ref="A53:C53"/>
    <mergeCell ref="E53:F53"/>
    <mergeCell ref="A36:F36"/>
    <mergeCell ref="A37:A42"/>
    <mergeCell ref="B37:F37"/>
    <mergeCell ref="B38:F38"/>
    <mergeCell ref="B39:F39"/>
    <mergeCell ref="B40:F40"/>
    <mergeCell ref="B41:F41"/>
    <mergeCell ref="B42:F42"/>
    <mergeCell ref="A24:A29"/>
    <mergeCell ref="E24:F24"/>
    <mergeCell ref="E25:F25"/>
    <mergeCell ref="A30:F30"/>
    <mergeCell ref="A31:A35"/>
    <mergeCell ref="D31:D35"/>
    <mergeCell ref="B34:B3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54"/>
  <sheetViews>
    <sheetView topLeftCell="A16" workbookViewId="0">
      <selection activeCell="B8" sqref="B8:B9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7.3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39" t="s">
        <v>1</v>
      </c>
      <c r="B2" s="36">
        <v>42553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39" t="s">
        <v>6</v>
      </c>
      <c r="B4" s="12">
        <v>700000</v>
      </c>
      <c r="C4" s="13" t="s">
        <v>7</v>
      </c>
      <c r="D4" s="14">
        <v>0.06</v>
      </c>
      <c r="E4" s="15" t="s">
        <v>8</v>
      </c>
      <c r="F4" s="14">
        <v>0.14000000000000001</v>
      </c>
    </row>
    <row r="5" spans="1:7">
      <c r="A5" s="39" t="s">
        <v>9</v>
      </c>
      <c r="B5" s="16">
        <f>B6-B4</f>
        <v>1236050</v>
      </c>
      <c r="C5" s="15" t="s">
        <v>10</v>
      </c>
      <c r="D5" s="14">
        <v>0.13</v>
      </c>
      <c r="E5" s="15" t="s">
        <v>11</v>
      </c>
      <c r="F5" s="14">
        <v>0</v>
      </c>
      <c r="G5" s="17">
        <v>52409100</v>
      </c>
    </row>
    <row r="6" spans="1:7">
      <c r="A6" s="39" t="s">
        <v>12</v>
      </c>
      <c r="B6" s="16">
        <v>1936050</v>
      </c>
      <c r="C6" s="13" t="s">
        <v>13</v>
      </c>
      <c r="D6" s="14">
        <v>0.12</v>
      </c>
      <c r="E6" s="15" t="s">
        <v>14</v>
      </c>
      <c r="F6" s="14">
        <v>0</v>
      </c>
      <c r="G6" s="18"/>
    </row>
    <row r="7" spans="1:7">
      <c r="A7" s="39" t="s">
        <v>15</v>
      </c>
      <c r="B7" s="16">
        <f>1677700+1936050</f>
        <v>3613750</v>
      </c>
      <c r="C7" s="15" t="s">
        <v>16</v>
      </c>
      <c r="D7" s="14">
        <v>0.17</v>
      </c>
      <c r="E7" s="15" t="s">
        <v>17</v>
      </c>
      <c r="F7" s="14">
        <v>0.32</v>
      </c>
      <c r="G7" s="19"/>
    </row>
    <row r="8" spans="1:7">
      <c r="A8" s="39" t="s">
        <v>18</v>
      </c>
      <c r="B8" s="110">
        <v>70548700</v>
      </c>
      <c r="C8" s="13" t="s">
        <v>19</v>
      </c>
      <c r="D8" s="14">
        <v>0.05</v>
      </c>
      <c r="E8" s="15"/>
      <c r="F8" s="14"/>
    </row>
    <row r="9" spans="1:7">
      <c r="A9" s="39" t="s">
        <v>20</v>
      </c>
      <c r="B9" s="20">
        <f>B7/B8</f>
        <v>5.1223481084697521E-2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39" t="s">
        <v>23</v>
      </c>
      <c r="C11" s="39" t="s">
        <v>24</v>
      </c>
      <c r="D11" s="39" t="s">
        <v>25</v>
      </c>
      <c r="E11" s="39"/>
      <c r="F11" s="22" t="s">
        <v>26</v>
      </c>
    </row>
    <row r="12" spans="1:7">
      <c r="A12" s="205"/>
      <c r="B12" s="23" t="s">
        <v>63</v>
      </c>
      <c r="C12" s="8" t="s">
        <v>85</v>
      </c>
      <c r="D12" s="206" t="s">
        <v>27</v>
      </c>
      <c r="E12" s="23" t="s">
        <v>89</v>
      </c>
      <c r="F12" s="8">
        <v>6</v>
      </c>
    </row>
    <row r="13" spans="1:7">
      <c r="A13" s="205"/>
      <c r="B13" s="23" t="s">
        <v>64</v>
      </c>
      <c r="C13" s="8" t="s">
        <v>86</v>
      </c>
      <c r="D13" s="206"/>
      <c r="E13" s="23" t="s">
        <v>90</v>
      </c>
      <c r="F13" s="8">
        <v>5</v>
      </c>
    </row>
    <row r="14" spans="1:7">
      <c r="A14" s="205"/>
      <c r="B14" s="23" t="s">
        <v>65</v>
      </c>
      <c r="C14" s="8" t="s">
        <v>87</v>
      </c>
      <c r="D14" s="206" t="s">
        <v>28</v>
      </c>
      <c r="E14" s="23" t="s">
        <v>91</v>
      </c>
      <c r="F14" s="8">
        <v>0</v>
      </c>
    </row>
    <row r="15" spans="1:7">
      <c r="A15" s="205"/>
      <c r="B15" s="23" t="s">
        <v>66</v>
      </c>
      <c r="C15" s="8" t="s">
        <v>88</v>
      </c>
      <c r="D15" s="206"/>
      <c r="E15" s="23" t="s">
        <v>92</v>
      </c>
      <c r="F15" s="8">
        <v>1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39" t="s">
        <v>30</v>
      </c>
      <c r="C17" s="39" t="s">
        <v>31</v>
      </c>
      <c r="D17" s="39" t="s">
        <v>32</v>
      </c>
      <c r="E17" s="227" t="s">
        <v>33</v>
      </c>
      <c r="F17" s="228"/>
    </row>
    <row r="18" spans="1:6">
      <c r="A18" s="205" t="s">
        <v>34</v>
      </c>
      <c r="B18" s="25">
        <v>0.5</v>
      </c>
      <c r="C18" s="25" t="s">
        <v>82</v>
      </c>
      <c r="D18" s="26">
        <v>15</v>
      </c>
      <c r="E18" s="230"/>
      <c r="F18" s="231"/>
    </row>
    <row r="19" spans="1:6">
      <c r="A19" s="205"/>
      <c r="B19" s="25"/>
      <c r="C19" s="25"/>
      <c r="D19" s="26"/>
      <c r="E19" s="230"/>
      <c r="F19" s="231"/>
    </row>
    <row r="20" spans="1:6">
      <c r="A20" s="205"/>
      <c r="B20" s="25"/>
      <c r="C20" s="25"/>
      <c r="D20" s="26"/>
      <c r="E20" s="230"/>
      <c r="F20" s="231"/>
    </row>
    <row r="21" spans="1:6">
      <c r="A21" s="205"/>
      <c r="B21" s="25"/>
      <c r="C21" s="25"/>
      <c r="D21" s="26"/>
      <c r="E21" s="230"/>
      <c r="F21" s="231"/>
    </row>
    <row r="22" spans="1:6">
      <c r="A22" s="205"/>
      <c r="B22" s="25"/>
      <c r="C22" s="3"/>
      <c r="D22" s="3"/>
      <c r="E22" s="230"/>
      <c r="F22" s="231"/>
    </row>
    <row r="23" spans="1:6">
      <c r="A23" s="229"/>
      <c r="B23" s="25"/>
      <c r="C23" s="8"/>
      <c r="D23" s="26"/>
      <c r="E23" s="230"/>
      <c r="F23" s="231"/>
    </row>
    <row r="24" spans="1:6">
      <c r="A24" s="205" t="s">
        <v>35</v>
      </c>
      <c r="B24" s="25">
        <v>0.25</v>
      </c>
      <c r="C24" s="25" t="s">
        <v>83</v>
      </c>
      <c r="D24" s="26">
        <v>8</v>
      </c>
      <c r="E24" s="230"/>
      <c r="F24" s="231"/>
    </row>
    <row r="25" spans="1:6">
      <c r="A25" s="205"/>
      <c r="B25" s="25">
        <v>0.3125</v>
      </c>
      <c r="C25" s="25" t="s">
        <v>93</v>
      </c>
      <c r="D25" s="26">
        <v>4</v>
      </c>
      <c r="E25" s="230"/>
      <c r="F25" s="231"/>
    </row>
    <row r="26" spans="1:6">
      <c r="A26" s="205"/>
      <c r="B26" s="25"/>
      <c r="C26" s="25"/>
      <c r="D26" s="26"/>
      <c r="E26" s="230"/>
      <c r="F26" s="231"/>
    </row>
    <row r="27" spans="1:6">
      <c r="A27" s="205"/>
      <c r="B27" s="25"/>
      <c r="C27" s="25"/>
      <c r="D27" s="26"/>
      <c r="E27" s="230"/>
      <c r="F27" s="231"/>
    </row>
    <row r="28" spans="1:6">
      <c r="A28" s="205"/>
      <c r="B28" s="25"/>
      <c r="C28" s="25"/>
      <c r="D28" s="26"/>
      <c r="E28" s="230"/>
      <c r="F28" s="231"/>
    </row>
    <row r="29" spans="1:6">
      <c r="A29" s="205"/>
      <c r="B29" s="25"/>
      <c r="C29" s="25"/>
      <c r="D29" s="26"/>
      <c r="E29" s="230"/>
      <c r="F29" s="231"/>
    </row>
    <row r="30" spans="1:6" ht="18.75">
      <c r="A30" s="204" t="s">
        <v>36</v>
      </c>
      <c r="B30" s="204"/>
      <c r="C30" s="204"/>
      <c r="D30" s="204"/>
      <c r="E30" s="204"/>
      <c r="F30" s="204"/>
    </row>
    <row r="31" spans="1:6">
      <c r="A31" s="212" t="s">
        <v>37</v>
      </c>
      <c r="B31" s="27" t="s">
        <v>38</v>
      </c>
      <c r="C31" s="28"/>
      <c r="D31" s="212" t="s">
        <v>39</v>
      </c>
      <c r="E31" s="39" t="s">
        <v>38</v>
      </c>
      <c r="F31" s="24" t="s">
        <v>94</v>
      </c>
    </row>
    <row r="32" spans="1:6">
      <c r="A32" s="213"/>
      <c r="B32" s="29" t="s">
        <v>40</v>
      </c>
      <c r="C32" s="28"/>
      <c r="D32" s="234"/>
      <c r="E32" s="22" t="s">
        <v>41</v>
      </c>
      <c r="F32" s="24" t="s">
        <v>96</v>
      </c>
    </row>
    <row r="33" spans="1:6">
      <c r="A33" s="213"/>
      <c r="B33" s="30" t="s">
        <v>42</v>
      </c>
      <c r="C33" s="28"/>
      <c r="D33" s="234"/>
      <c r="E33" s="22" t="s">
        <v>43</v>
      </c>
      <c r="F33" s="24" t="s">
        <v>95</v>
      </c>
    </row>
    <row r="34" spans="1:6">
      <c r="A34" s="232"/>
      <c r="B34" s="30" t="s">
        <v>44</v>
      </c>
      <c r="C34" s="28"/>
      <c r="D34" s="235"/>
      <c r="E34" s="22" t="s">
        <v>45</v>
      </c>
      <c r="F34" s="24" t="s">
        <v>97</v>
      </c>
    </row>
    <row r="35" spans="1:6">
      <c r="A35" s="233"/>
      <c r="B35" s="30" t="s">
        <v>46</v>
      </c>
      <c r="C35" s="28"/>
      <c r="D35" s="236"/>
      <c r="E35" s="22" t="s">
        <v>47</v>
      </c>
      <c r="F35" s="24"/>
    </row>
    <row r="36" spans="1:6" ht="18.75">
      <c r="A36" s="204" t="s">
        <v>36</v>
      </c>
      <c r="B36" s="204"/>
      <c r="C36" s="204"/>
      <c r="D36" s="204"/>
      <c r="E36" s="204"/>
      <c r="F36" s="204"/>
    </row>
    <row r="37" spans="1:6">
      <c r="A37" s="212" t="s">
        <v>37</v>
      </c>
      <c r="B37" s="209" t="s">
        <v>84</v>
      </c>
      <c r="C37" s="216"/>
      <c r="D37" s="216"/>
      <c r="E37" s="216"/>
      <c r="F37" s="217"/>
    </row>
    <row r="38" spans="1:6">
      <c r="A38" s="213"/>
      <c r="B38" s="209"/>
      <c r="C38" s="216"/>
      <c r="D38" s="216"/>
      <c r="E38" s="216"/>
      <c r="F38" s="217"/>
    </row>
    <row r="39" spans="1:6">
      <c r="A39" s="213"/>
      <c r="B39" s="215"/>
      <c r="C39" s="210"/>
      <c r="D39" s="210"/>
      <c r="E39" s="210"/>
      <c r="F39" s="211"/>
    </row>
    <row r="40" spans="1:6">
      <c r="A40" s="213"/>
      <c r="B40" s="215"/>
      <c r="C40" s="218"/>
      <c r="D40" s="218"/>
      <c r="E40" s="218"/>
      <c r="F40" s="219"/>
    </row>
    <row r="41" spans="1:6">
      <c r="A41" s="213"/>
      <c r="B41" s="215"/>
      <c r="C41" s="210"/>
      <c r="D41" s="210"/>
      <c r="E41" s="210"/>
      <c r="F41" s="211"/>
    </row>
    <row r="42" spans="1:6">
      <c r="A42" s="214"/>
      <c r="B42" s="209"/>
      <c r="C42" s="210"/>
      <c r="D42" s="210"/>
      <c r="E42" s="210"/>
      <c r="F42" s="211"/>
    </row>
    <row r="43" spans="1:6">
      <c r="A43" s="212" t="s">
        <v>39</v>
      </c>
      <c r="B43" s="209" t="s">
        <v>99</v>
      </c>
      <c r="C43" s="216"/>
      <c r="D43" s="216"/>
      <c r="E43" s="216"/>
      <c r="F43" s="217"/>
    </row>
    <row r="44" spans="1:6">
      <c r="A44" s="213"/>
      <c r="B44" s="209" t="s">
        <v>98</v>
      </c>
      <c r="C44" s="216"/>
      <c r="D44" s="216"/>
      <c r="E44" s="216"/>
      <c r="F44" s="217"/>
    </row>
    <row r="45" spans="1:6">
      <c r="A45" s="213"/>
      <c r="B45" s="209" t="s">
        <v>100</v>
      </c>
      <c r="C45" s="218"/>
      <c r="D45" s="218"/>
      <c r="E45" s="218"/>
      <c r="F45" s="219"/>
    </row>
    <row r="46" spans="1:6">
      <c r="A46" s="213"/>
      <c r="B46" s="209" t="s">
        <v>101</v>
      </c>
      <c r="C46" s="218"/>
      <c r="D46" s="218"/>
      <c r="E46" s="218"/>
      <c r="F46" s="219"/>
    </row>
    <row r="47" spans="1:6">
      <c r="A47" s="214"/>
      <c r="B47" s="209" t="s">
        <v>102</v>
      </c>
      <c r="C47" s="210"/>
      <c r="D47" s="210"/>
      <c r="E47" s="210"/>
      <c r="F47" s="211"/>
    </row>
    <row r="48" spans="1:6" ht="18.75">
      <c r="A48" s="204" t="s">
        <v>48</v>
      </c>
      <c r="B48" s="204"/>
      <c r="C48" s="204"/>
      <c r="D48" s="204"/>
      <c r="E48" s="204"/>
      <c r="F48" s="204"/>
    </row>
    <row r="49" spans="1:6">
      <c r="A49" s="38" t="s">
        <v>37</v>
      </c>
      <c r="B49" s="220"/>
      <c r="C49" s="221"/>
      <c r="D49" s="38" t="s">
        <v>39</v>
      </c>
      <c r="E49" s="220"/>
      <c r="F49" s="221"/>
    </row>
    <row r="50" spans="1:6" ht="18.75">
      <c r="A50" s="222" t="s">
        <v>49</v>
      </c>
      <c r="B50" s="223"/>
      <c r="C50" s="224"/>
      <c r="D50" s="37" t="s">
        <v>50</v>
      </c>
      <c r="E50" s="225">
        <v>0</v>
      </c>
      <c r="F50" s="226"/>
    </row>
    <row r="51" spans="1:6">
      <c r="A51" s="207" t="s">
        <v>37</v>
      </c>
      <c r="B51" s="33" t="s">
        <v>51</v>
      </c>
      <c r="C51" s="33" t="s">
        <v>52</v>
      </c>
      <c r="D51" s="207" t="s">
        <v>39</v>
      </c>
      <c r="E51" s="33" t="s">
        <v>53</v>
      </c>
      <c r="F51" s="33" t="s">
        <v>54</v>
      </c>
    </row>
    <row r="52" spans="1:6">
      <c r="A52" s="207"/>
      <c r="B52" s="34"/>
      <c r="C52" s="34"/>
      <c r="D52" s="208"/>
      <c r="E52" s="34"/>
      <c r="F52" s="34"/>
    </row>
    <row r="53" spans="1:6">
      <c r="A53" s="207"/>
      <c r="B53" s="34"/>
      <c r="C53" s="34"/>
      <c r="D53" s="208"/>
      <c r="E53" s="34"/>
      <c r="F53" s="35"/>
    </row>
    <row r="54" spans="1:6">
      <c r="A54" s="207"/>
      <c r="B54" s="34"/>
      <c r="C54" s="34"/>
      <c r="D54" s="208"/>
      <c r="E54" s="34"/>
      <c r="F54" s="35"/>
    </row>
  </sheetData>
  <mergeCells count="46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51:A54"/>
    <mergeCell ref="D51:D54"/>
    <mergeCell ref="B42:F42"/>
    <mergeCell ref="A43:A47"/>
    <mergeCell ref="B43:F43"/>
    <mergeCell ref="B44:F44"/>
    <mergeCell ref="B45:F45"/>
    <mergeCell ref="B46:F46"/>
    <mergeCell ref="B47:F47"/>
    <mergeCell ref="A48:F48"/>
    <mergeCell ref="B49:C49"/>
    <mergeCell ref="E49:F49"/>
    <mergeCell ref="A50:C50"/>
    <mergeCell ref="E50:F50"/>
  </mergeCells>
  <phoneticPr fontId="2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G57"/>
  <sheetViews>
    <sheetView topLeftCell="A34" workbookViewId="0">
      <selection activeCell="C50" sqref="C50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29.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143" t="s">
        <v>1</v>
      </c>
      <c r="B2" s="36">
        <v>42571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143" t="s">
        <v>6</v>
      </c>
      <c r="B4" s="12">
        <v>783000</v>
      </c>
      <c r="C4" s="13" t="s">
        <v>7</v>
      </c>
      <c r="D4" s="14">
        <v>0.01</v>
      </c>
      <c r="E4" s="15" t="s">
        <v>8</v>
      </c>
      <c r="F4" s="14">
        <v>0.02</v>
      </c>
    </row>
    <row r="5" spans="1:7">
      <c r="A5" s="143" t="s">
        <v>9</v>
      </c>
      <c r="B5" s="16">
        <f>B6-B4</f>
        <v>1335300</v>
      </c>
      <c r="C5" s="15" t="s">
        <v>10</v>
      </c>
      <c r="D5" s="14">
        <v>0.02</v>
      </c>
      <c r="E5" s="15" t="s">
        <v>11</v>
      </c>
      <c r="F5" s="14">
        <v>0.01</v>
      </c>
      <c r="G5" s="17">
        <f>B6+B7</f>
        <v>47264200</v>
      </c>
    </row>
    <row r="6" spans="1:7">
      <c r="A6" s="143" t="s">
        <v>12</v>
      </c>
      <c r="B6" s="16">
        <v>2118300</v>
      </c>
      <c r="C6" s="13" t="s">
        <v>13</v>
      </c>
      <c r="D6" s="14">
        <v>0.02</v>
      </c>
      <c r="E6" s="15" t="s">
        <v>14</v>
      </c>
      <c r="F6" s="14">
        <v>0.55000000000000004</v>
      </c>
      <c r="G6" s="18"/>
    </row>
    <row r="7" spans="1:7">
      <c r="A7" s="143" t="s">
        <v>15</v>
      </c>
      <c r="B7" s="16">
        <f>B6+'07.19'!B7</f>
        <v>45145900</v>
      </c>
      <c r="C7" s="15" t="s">
        <v>16</v>
      </c>
      <c r="D7" s="14">
        <v>0.05</v>
      </c>
      <c r="E7" s="15" t="s">
        <v>17</v>
      </c>
      <c r="F7" s="14">
        <v>0.3</v>
      </c>
      <c r="G7" s="19"/>
    </row>
    <row r="8" spans="1:7">
      <c r="A8" s="143" t="s">
        <v>18</v>
      </c>
      <c r="B8" s="110">
        <v>70548700</v>
      </c>
      <c r="C8" s="13" t="s">
        <v>19</v>
      </c>
      <c r="D8" s="14">
        <v>0.01</v>
      </c>
      <c r="E8" s="15"/>
      <c r="F8" s="14"/>
    </row>
    <row r="9" spans="1:7">
      <c r="A9" s="143" t="s">
        <v>20</v>
      </c>
      <c r="B9" s="20">
        <f>B7/B8</f>
        <v>0.63992532817755676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143" t="s">
        <v>23</v>
      </c>
      <c r="C11" s="143" t="s">
        <v>24</v>
      </c>
      <c r="D11" s="143" t="s">
        <v>25</v>
      </c>
      <c r="E11" s="143"/>
      <c r="F11" s="22" t="s">
        <v>26</v>
      </c>
    </row>
    <row r="12" spans="1:7">
      <c r="A12" s="205"/>
      <c r="B12" s="23" t="s">
        <v>399</v>
      </c>
      <c r="C12" s="8" t="s">
        <v>448</v>
      </c>
      <c r="D12" s="206" t="s">
        <v>27</v>
      </c>
      <c r="E12" s="23" t="s">
        <v>297</v>
      </c>
      <c r="F12" s="8">
        <v>15</v>
      </c>
    </row>
    <row r="13" spans="1:7">
      <c r="A13" s="205"/>
      <c r="B13" s="23" t="s">
        <v>400</v>
      </c>
      <c r="C13" s="8" t="s">
        <v>483</v>
      </c>
      <c r="D13" s="206"/>
      <c r="E13" s="23" t="s">
        <v>445</v>
      </c>
      <c r="F13" s="8">
        <v>2</v>
      </c>
    </row>
    <row r="14" spans="1:7">
      <c r="A14" s="205"/>
      <c r="B14" s="23" t="s">
        <v>401</v>
      </c>
      <c r="C14" s="8" t="s">
        <v>85</v>
      </c>
      <c r="D14" s="206" t="s">
        <v>28</v>
      </c>
      <c r="E14" s="23" t="s">
        <v>399</v>
      </c>
      <c r="F14" s="8">
        <v>0</v>
      </c>
    </row>
    <row r="15" spans="1:7">
      <c r="A15" s="205"/>
      <c r="B15" s="23" t="s">
        <v>402</v>
      </c>
      <c r="C15" s="8" t="s">
        <v>465</v>
      </c>
      <c r="D15" s="206"/>
      <c r="E15" s="23" t="s">
        <v>485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143" t="s">
        <v>30</v>
      </c>
      <c r="C17" s="143" t="s">
        <v>31</v>
      </c>
      <c r="D17" s="143" t="s">
        <v>32</v>
      </c>
      <c r="E17" s="227" t="s">
        <v>33</v>
      </c>
      <c r="F17" s="228"/>
    </row>
    <row r="18" spans="1:6">
      <c r="A18" s="205" t="s">
        <v>34</v>
      </c>
      <c r="B18" s="25"/>
      <c r="C18" s="25"/>
      <c r="D18" s="26"/>
      <c r="E18" s="239"/>
      <c r="F18" s="240"/>
    </row>
    <row r="19" spans="1:6">
      <c r="A19" s="205"/>
      <c r="B19" s="25"/>
      <c r="C19" s="25"/>
      <c r="D19" s="26"/>
      <c r="E19" s="239"/>
      <c r="F19" s="240"/>
    </row>
    <row r="20" spans="1:6">
      <c r="A20" s="205"/>
      <c r="B20" s="25"/>
      <c r="C20" s="25"/>
      <c r="D20" s="26"/>
      <c r="E20" s="230"/>
      <c r="F20" s="231"/>
    </row>
    <row r="21" spans="1:6">
      <c r="A21" s="205"/>
      <c r="B21" s="25"/>
      <c r="C21" s="25"/>
      <c r="D21" s="26"/>
      <c r="E21" s="230"/>
      <c r="F21" s="231"/>
    </row>
    <row r="22" spans="1:6">
      <c r="A22" s="205"/>
      <c r="B22" s="25"/>
      <c r="C22" s="3"/>
      <c r="D22" s="3"/>
      <c r="E22" s="230"/>
      <c r="F22" s="231"/>
    </row>
    <row r="23" spans="1:6">
      <c r="A23" s="229"/>
      <c r="B23" s="25"/>
      <c r="C23" s="8"/>
      <c r="D23" s="26"/>
      <c r="E23" s="230"/>
      <c r="F23" s="231"/>
    </row>
    <row r="24" spans="1:6">
      <c r="A24" s="205" t="s">
        <v>35</v>
      </c>
      <c r="B24" s="43">
        <v>0.25</v>
      </c>
      <c r="C24" s="25" t="s">
        <v>500</v>
      </c>
      <c r="D24" s="26">
        <v>8</v>
      </c>
      <c r="E24" s="230" t="s">
        <v>472</v>
      </c>
      <c r="F24" s="231"/>
    </row>
    <row r="25" spans="1:6">
      <c r="A25" s="205"/>
      <c r="B25" s="25">
        <v>0.27083333333333331</v>
      </c>
      <c r="C25" s="25" t="s">
        <v>499</v>
      </c>
      <c r="D25" s="26">
        <v>2</v>
      </c>
      <c r="E25" s="239" t="s">
        <v>473</v>
      </c>
      <c r="F25" s="240"/>
    </row>
    <row r="26" spans="1:6">
      <c r="A26" s="205"/>
      <c r="B26" s="25"/>
      <c r="C26" s="25"/>
      <c r="D26" s="26"/>
      <c r="E26" s="89" t="s">
        <v>503</v>
      </c>
      <c r="F26" s="90" t="s">
        <v>479</v>
      </c>
    </row>
    <row r="27" spans="1:6">
      <c r="A27" s="205"/>
      <c r="B27" s="25"/>
      <c r="C27" s="25"/>
      <c r="D27" s="26"/>
      <c r="E27" s="89" t="s">
        <v>508</v>
      </c>
      <c r="F27" s="90"/>
    </row>
    <row r="28" spans="1:6">
      <c r="A28" s="205"/>
      <c r="B28" s="25"/>
      <c r="C28" s="25"/>
      <c r="D28" s="26"/>
      <c r="E28" s="89" t="s">
        <v>506</v>
      </c>
      <c r="F28" s="90"/>
    </row>
    <row r="29" spans="1:6">
      <c r="A29" s="205"/>
      <c r="B29" s="25"/>
      <c r="C29" s="25"/>
      <c r="D29" s="26"/>
      <c r="E29" s="89" t="s">
        <v>481</v>
      </c>
      <c r="F29" s="90"/>
    </row>
    <row r="30" spans="1:6" ht="18.75">
      <c r="A30" s="237"/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 t="s">
        <v>495</v>
      </c>
      <c r="D31" s="212" t="s">
        <v>39</v>
      </c>
      <c r="E31" s="143" t="s">
        <v>38</v>
      </c>
      <c r="F31" s="24" t="s">
        <v>514</v>
      </c>
    </row>
    <row r="32" spans="1:6">
      <c r="A32" s="213"/>
      <c r="B32" s="29" t="s">
        <v>40</v>
      </c>
      <c r="C32" s="28" t="s">
        <v>390</v>
      </c>
      <c r="D32" s="234"/>
      <c r="E32" s="22" t="s">
        <v>41</v>
      </c>
      <c r="F32" s="24" t="s">
        <v>515</v>
      </c>
    </row>
    <row r="33" spans="1:6">
      <c r="A33" s="213"/>
      <c r="B33" s="30" t="s">
        <v>42</v>
      </c>
      <c r="C33" s="28" t="s">
        <v>496</v>
      </c>
      <c r="D33" s="234"/>
      <c r="E33" s="22" t="s">
        <v>43</v>
      </c>
      <c r="F33" s="24" t="s">
        <v>516</v>
      </c>
    </row>
    <row r="34" spans="1:6">
      <c r="A34" s="232"/>
      <c r="B34" s="248" t="s">
        <v>393</v>
      </c>
      <c r="C34" s="28" t="s">
        <v>497</v>
      </c>
      <c r="D34" s="235"/>
      <c r="E34" s="22" t="s">
        <v>45</v>
      </c>
      <c r="F34" s="24" t="s">
        <v>517</v>
      </c>
    </row>
    <row r="35" spans="1:6">
      <c r="A35" s="233"/>
      <c r="B35" s="249"/>
      <c r="C35" s="28" t="s">
        <v>498</v>
      </c>
      <c r="D35" s="236"/>
      <c r="E35" s="22" t="s">
        <v>47</v>
      </c>
      <c r="F35" s="24"/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37</v>
      </c>
      <c r="B37" s="209" t="s">
        <v>501</v>
      </c>
      <c r="C37" s="216"/>
      <c r="D37" s="216"/>
      <c r="E37" s="216"/>
      <c r="F37" s="217"/>
    </row>
    <row r="38" spans="1:6">
      <c r="A38" s="213"/>
      <c r="B38" s="209" t="s">
        <v>504</v>
      </c>
      <c r="C38" s="218"/>
      <c r="D38" s="218"/>
      <c r="E38" s="218"/>
      <c r="F38" s="219"/>
    </row>
    <row r="39" spans="1:6">
      <c r="A39" s="213"/>
      <c r="B39" s="209" t="s">
        <v>505</v>
      </c>
      <c r="C39" s="216"/>
      <c r="D39" s="216"/>
      <c r="E39" s="216"/>
      <c r="F39" s="217"/>
    </row>
    <row r="40" spans="1:6">
      <c r="A40" s="213"/>
      <c r="B40" s="209" t="s">
        <v>507</v>
      </c>
      <c r="C40" s="216"/>
      <c r="D40" s="216"/>
      <c r="E40" s="216"/>
      <c r="F40" s="217"/>
    </row>
    <row r="41" spans="1:6">
      <c r="A41" s="213"/>
      <c r="B41" s="209" t="s">
        <v>509</v>
      </c>
      <c r="C41" s="218"/>
      <c r="D41" s="218"/>
      <c r="E41" s="218"/>
      <c r="F41" s="219"/>
    </row>
    <row r="42" spans="1:6">
      <c r="A42" s="214"/>
      <c r="B42" s="209" t="s">
        <v>510</v>
      </c>
      <c r="C42" s="218"/>
      <c r="D42" s="218"/>
      <c r="E42" s="218"/>
      <c r="F42" s="219"/>
    </row>
    <row r="43" spans="1:6">
      <c r="A43" s="258" t="s">
        <v>155</v>
      </c>
      <c r="B43" s="215" t="s">
        <v>511</v>
      </c>
      <c r="C43" s="218"/>
      <c r="D43" s="218"/>
      <c r="E43" s="218"/>
      <c r="F43" s="219"/>
    </row>
    <row r="44" spans="1:6">
      <c r="A44" s="259"/>
      <c r="B44" s="209" t="s">
        <v>521</v>
      </c>
      <c r="C44" s="210"/>
      <c r="D44" s="210"/>
      <c r="E44" s="210"/>
      <c r="F44" s="211"/>
    </row>
    <row r="45" spans="1:6">
      <c r="A45" s="259"/>
      <c r="B45" s="215" t="s">
        <v>512</v>
      </c>
      <c r="C45" s="218"/>
      <c r="D45" s="218"/>
      <c r="E45" s="218"/>
      <c r="F45" s="219"/>
    </row>
    <row r="46" spans="1:6">
      <c r="A46" s="259"/>
      <c r="B46" s="209" t="s">
        <v>513</v>
      </c>
      <c r="C46" s="218"/>
      <c r="D46" s="218"/>
      <c r="E46" s="218"/>
      <c r="F46" s="219"/>
    </row>
    <row r="47" spans="1:6">
      <c r="A47" s="259"/>
      <c r="B47" s="215" t="s">
        <v>518</v>
      </c>
      <c r="C47" s="210"/>
      <c r="D47" s="210"/>
      <c r="E47" s="210"/>
      <c r="F47" s="211"/>
    </row>
    <row r="48" spans="1:6">
      <c r="A48" s="259"/>
      <c r="B48" s="215" t="s">
        <v>519</v>
      </c>
      <c r="C48" s="216"/>
      <c r="D48" s="216"/>
      <c r="E48" s="216"/>
      <c r="F48" s="217"/>
    </row>
    <row r="49" spans="1:6">
      <c r="A49" s="259"/>
      <c r="B49" s="209" t="s">
        <v>520</v>
      </c>
      <c r="C49" s="216"/>
      <c r="D49" s="216"/>
      <c r="E49" s="216"/>
      <c r="F49" s="217"/>
    </row>
    <row r="50" spans="1:6">
      <c r="A50" s="260"/>
      <c r="B50" s="141"/>
      <c r="C50" s="141"/>
      <c r="D50" s="141"/>
      <c r="E50" s="141"/>
      <c r="F50" s="142"/>
    </row>
    <row r="51" spans="1:6" ht="18.75">
      <c r="A51" s="237" t="s">
        <v>48</v>
      </c>
      <c r="B51" s="238"/>
      <c r="C51" s="238"/>
      <c r="D51" s="238"/>
      <c r="E51" s="238"/>
      <c r="F51" s="226"/>
    </row>
    <row r="52" spans="1:6">
      <c r="A52" s="140" t="s">
        <v>37</v>
      </c>
      <c r="B52" s="241"/>
      <c r="C52" s="242"/>
      <c r="D52" s="140" t="s">
        <v>39</v>
      </c>
      <c r="E52" s="220"/>
      <c r="F52" s="221"/>
    </row>
    <row r="53" spans="1:6" ht="18.75">
      <c r="A53" s="222" t="s">
        <v>49</v>
      </c>
      <c r="B53" s="243"/>
      <c r="C53" s="244"/>
      <c r="D53" s="139" t="s">
        <v>50</v>
      </c>
      <c r="E53" s="225">
        <f>SUM(C55:C57,F55:F57)</f>
        <v>0</v>
      </c>
      <c r="F53" s="226"/>
    </row>
    <row r="54" spans="1:6">
      <c r="A54" s="207" t="s">
        <v>37</v>
      </c>
      <c r="B54" s="33" t="s">
        <v>51</v>
      </c>
      <c r="C54" s="33" t="s">
        <v>52</v>
      </c>
      <c r="D54" s="207" t="s">
        <v>39</v>
      </c>
      <c r="E54" s="33" t="s">
        <v>53</v>
      </c>
      <c r="F54" s="33" t="s">
        <v>54</v>
      </c>
    </row>
    <row r="55" spans="1:6">
      <c r="A55" s="207"/>
      <c r="B55" s="34"/>
      <c r="C55" s="34"/>
      <c r="D55" s="208"/>
      <c r="E55" s="34"/>
      <c r="F55" s="34"/>
    </row>
    <row r="56" spans="1:6">
      <c r="A56" s="207"/>
      <c r="B56" s="34"/>
      <c r="C56" s="34"/>
      <c r="D56" s="208"/>
      <c r="E56" s="34"/>
      <c r="F56" s="35"/>
    </row>
    <row r="57" spans="1:6">
      <c r="A57" s="207"/>
      <c r="B57" s="34"/>
      <c r="C57" s="34"/>
      <c r="D57" s="208"/>
      <c r="E57" s="34"/>
      <c r="F57" s="35"/>
    </row>
  </sheetData>
  <mergeCells count="45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A30:F30"/>
    <mergeCell ref="A31:A35"/>
    <mergeCell ref="D31:D35"/>
    <mergeCell ref="B34:B35"/>
    <mergeCell ref="A36:F36"/>
    <mergeCell ref="A37:A42"/>
    <mergeCell ref="B37:F37"/>
    <mergeCell ref="B38:F38"/>
    <mergeCell ref="B39:F39"/>
    <mergeCell ref="B40:F40"/>
    <mergeCell ref="B41:F41"/>
    <mergeCell ref="B42:F42"/>
    <mergeCell ref="A54:A57"/>
    <mergeCell ref="D54:D57"/>
    <mergeCell ref="A43:A50"/>
    <mergeCell ref="B43:F43"/>
    <mergeCell ref="B44:F44"/>
    <mergeCell ref="B45:F45"/>
    <mergeCell ref="B46:F46"/>
    <mergeCell ref="B47:F47"/>
    <mergeCell ref="B48:F48"/>
    <mergeCell ref="B49:F49"/>
    <mergeCell ref="A51:F51"/>
    <mergeCell ref="B52:C52"/>
    <mergeCell ref="E52:F52"/>
    <mergeCell ref="A53:C53"/>
    <mergeCell ref="E53:F53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G57"/>
  <sheetViews>
    <sheetView workbookViewId="0">
      <selection activeCell="E17" sqref="E17:F17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29.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152" t="s">
        <v>1</v>
      </c>
      <c r="B2" s="36">
        <v>42572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152" t="s">
        <v>6</v>
      </c>
      <c r="B4" s="12">
        <v>383850</v>
      </c>
      <c r="C4" s="13" t="s">
        <v>7</v>
      </c>
      <c r="D4" s="14">
        <v>0.02</v>
      </c>
      <c r="E4" s="15" t="s">
        <v>8</v>
      </c>
      <c r="F4" s="14">
        <v>0.01</v>
      </c>
    </row>
    <row r="5" spans="1:7">
      <c r="A5" s="152" t="s">
        <v>9</v>
      </c>
      <c r="B5" s="16">
        <f>B6-B4</f>
        <v>3903400</v>
      </c>
      <c r="C5" s="15" t="s">
        <v>10</v>
      </c>
      <c r="D5" s="14">
        <v>0.03</v>
      </c>
      <c r="E5" s="15" t="s">
        <v>11</v>
      </c>
      <c r="F5" s="14">
        <v>0</v>
      </c>
      <c r="G5" s="17">
        <f>B6+B7</f>
        <v>53720400</v>
      </c>
    </row>
    <row r="6" spans="1:7">
      <c r="A6" s="152" t="s">
        <v>12</v>
      </c>
      <c r="B6" s="16">
        <v>4287250</v>
      </c>
      <c r="C6" s="13" t="s">
        <v>13</v>
      </c>
      <c r="D6" s="14">
        <v>0.03</v>
      </c>
      <c r="E6" s="15" t="s">
        <v>14</v>
      </c>
      <c r="F6" s="14">
        <v>0.54</v>
      </c>
      <c r="G6" s="18"/>
    </row>
    <row r="7" spans="1:7">
      <c r="A7" s="152" t="s">
        <v>15</v>
      </c>
      <c r="B7" s="16">
        <f>B6+'07.20'!B7</f>
        <v>49433150</v>
      </c>
      <c r="C7" s="15" t="s">
        <v>16</v>
      </c>
      <c r="D7" s="14">
        <v>7.0000000000000007E-2</v>
      </c>
      <c r="E7" s="15" t="s">
        <v>17</v>
      </c>
      <c r="F7" s="14">
        <v>0.28000000000000003</v>
      </c>
      <c r="G7" s="19"/>
    </row>
    <row r="8" spans="1:7">
      <c r="A8" s="152" t="s">
        <v>18</v>
      </c>
      <c r="B8" s="110">
        <v>70548700</v>
      </c>
      <c r="C8" s="13" t="s">
        <v>19</v>
      </c>
      <c r="D8" s="14">
        <v>0.01</v>
      </c>
      <c r="E8" s="15"/>
      <c r="F8" s="14"/>
    </row>
    <row r="9" spans="1:7">
      <c r="A9" s="152" t="s">
        <v>20</v>
      </c>
      <c r="B9" s="20">
        <f>B7/B8</f>
        <v>0.70069540615206238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152" t="s">
        <v>23</v>
      </c>
      <c r="C11" s="152" t="s">
        <v>24</v>
      </c>
      <c r="D11" s="152" t="s">
        <v>25</v>
      </c>
      <c r="E11" s="152"/>
      <c r="F11" s="22" t="s">
        <v>26</v>
      </c>
    </row>
    <row r="12" spans="1:7">
      <c r="A12" s="205"/>
      <c r="B12" s="23" t="s">
        <v>550</v>
      </c>
      <c r="C12" s="8" t="s">
        <v>467</v>
      </c>
      <c r="D12" s="206" t="s">
        <v>27</v>
      </c>
      <c r="E12" s="23" t="s">
        <v>297</v>
      </c>
      <c r="F12" s="8">
        <v>17</v>
      </c>
    </row>
    <row r="13" spans="1:7">
      <c r="A13" s="205"/>
      <c r="B13" s="23" t="s">
        <v>400</v>
      </c>
      <c r="C13" s="8" t="s">
        <v>468</v>
      </c>
      <c r="D13" s="206"/>
      <c r="E13" s="23" t="s">
        <v>549</v>
      </c>
      <c r="F13" s="8">
        <v>4</v>
      </c>
    </row>
    <row r="14" spans="1:7">
      <c r="A14" s="205"/>
      <c r="B14" s="23" t="s">
        <v>401</v>
      </c>
      <c r="C14" s="8" t="s">
        <v>85</v>
      </c>
      <c r="D14" s="206" t="s">
        <v>28</v>
      </c>
      <c r="E14" s="23" t="s">
        <v>74</v>
      </c>
      <c r="F14" s="8">
        <v>0</v>
      </c>
    </row>
    <row r="15" spans="1:7">
      <c r="A15" s="205"/>
      <c r="B15" s="23" t="s">
        <v>402</v>
      </c>
      <c r="C15" s="8" t="s">
        <v>548</v>
      </c>
      <c r="D15" s="206"/>
      <c r="E15" s="23" t="s">
        <v>485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152" t="s">
        <v>30</v>
      </c>
      <c r="C17" s="152" t="s">
        <v>31</v>
      </c>
      <c r="D17" s="152" t="s">
        <v>32</v>
      </c>
      <c r="E17" s="227" t="s">
        <v>33</v>
      </c>
      <c r="F17" s="228"/>
    </row>
    <row r="18" spans="1:6">
      <c r="A18" s="205" t="s">
        <v>34</v>
      </c>
      <c r="B18" s="25">
        <v>0.5</v>
      </c>
      <c r="C18" s="25" t="s">
        <v>547</v>
      </c>
      <c r="D18" s="26">
        <v>5</v>
      </c>
      <c r="E18" s="239"/>
      <c r="F18" s="240"/>
    </row>
    <row r="19" spans="1:6">
      <c r="A19" s="205"/>
      <c r="B19" s="25"/>
      <c r="C19" s="25"/>
      <c r="D19" s="26"/>
      <c r="E19" s="239"/>
      <c r="F19" s="240"/>
    </row>
    <row r="20" spans="1:6">
      <c r="A20" s="205"/>
      <c r="B20" s="25"/>
      <c r="C20" s="25"/>
      <c r="D20" s="26"/>
      <c r="E20" s="230"/>
      <c r="F20" s="231"/>
    </row>
    <row r="21" spans="1:6">
      <c r="A21" s="205"/>
      <c r="B21" s="25"/>
      <c r="C21" s="25"/>
      <c r="D21" s="26"/>
      <c r="E21" s="230"/>
      <c r="F21" s="231"/>
    </row>
    <row r="22" spans="1:6">
      <c r="A22" s="205"/>
      <c r="B22" s="25"/>
      <c r="C22" s="3"/>
      <c r="D22" s="3"/>
      <c r="E22" s="230"/>
      <c r="F22" s="231"/>
    </row>
    <row r="23" spans="1:6">
      <c r="A23" s="229"/>
      <c r="B23" s="25"/>
      <c r="C23" s="8"/>
      <c r="D23" s="26"/>
      <c r="E23" s="230"/>
      <c r="F23" s="231"/>
    </row>
    <row r="24" spans="1:6">
      <c r="A24" s="205" t="s">
        <v>35</v>
      </c>
      <c r="B24" s="43">
        <v>0.27083333333333331</v>
      </c>
      <c r="C24" s="25" t="s">
        <v>546</v>
      </c>
      <c r="D24" s="26">
        <v>10</v>
      </c>
      <c r="E24" s="230"/>
      <c r="F24" s="231"/>
    </row>
    <row r="25" spans="1:6">
      <c r="A25" s="205"/>
      <c r="B25" s="25">
        <v>0.27083333333333331</v>
      </c>
      <c r="C25" s="25" t="s">
        <v>545</v>
      </c>
      <c r="D25" s="26">
        <v>9</v>
      </c>
      <c r="E25" s="239" t="s">
        <v>362</v>
      </c>
      <c r="F25" s="240"/>
    </row>
    <row r="26" spans="1:6">
      <c r="A26" s="205"/>
      <c r="B26" s="25">
        <v>0.27083333333333331</v>
      </c>
      <c r="C26" s="25" t="s">
        <v>544</v>
      </c>
      <c r="D26" s="26">
        <v>8</v>
      </c>
      <c r="E26" s="89" t="s">
        <v>543</v>
      </c>
      <c r="F26" s="90" t="s">
        <v>319</v>
      </c>
    </row>
    <row r="27" spans="1:6">
      <c r="A27" s="205"/>
      <c r="B27" s="25">
        <v>0.27083333333333331</v>
      </c>
      <c r="C27" s="25" t="s">
        <v>542</v>
      </c>
      <c r="D27" s="26">
        <v>4</v>
      </c>
      <c r="E27" s="89" t="s">
        <v>527</v>
      </c>
      <c r="F27" s="90" t="s">
        <v>541</v>
      </c>
    </row>
    <row r="28" spans="1:6">
      <c r="A28" s="205"/>
      <c r="B28" s="25">
        <v>0.27083333333333331</v>
      </c>
      <c r="C28" s="25" t="s">
        <v>540</v>
      </c>
      <c r="D28" s="158">
        <v>11</v>
      </c>
      <c r="E28" s="89" t="s">
        <v>225</v>
      </c>
      <c r="F28" s="90"/>
    </row>
    <row r="29" spans="1:6">
      <c r="A29" s="205"/>
      <c r="B29" s="25">
        <v>0.3125</v>
      </c>
      <c r="C29" s="25" t="s">
        <v>539</v>
      </c>
      <c r="D29" s="26">
        <v>2</v>
      </c>
      <c r="E29" s="89" t="s">
        <v>538</v>
      </c>
      <c r="F29" s="90"/>
    </row>
    <row r="30" spans="1:6" ht="18.75">
      <c r="A30" s="237"/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 t="s">
        <v>537</v>
      </c>
      <c r="D31" s="212" t="s">
        <v>39</v>
      </c>
      <c r="E31" s="152" t="s">
        <v>38</v>
      </c>
      <c r="F31" s="24"/>
    </row>
    <row r="32" spans="1:6">
      <c r="A32" s="213"/>
      <c r="B32" s="29" t="s">
        <v>40</v>
      </c>
      <c r="C32" s="28" t="s">
        <v>536</v>
      </c>
      <c r="D32" s="234"/>
      <c r="E32" s="22" t="s">
        <v>41</v>
      </c>
      <c r="F32" s="24"/>
    </row>
    <row r="33" spans="1:6">
      <c r="A33" s="213"/>
      <c r="B33" s="30" t="s">
        <v>42</v>
      </c>
      <c r="C33" s="28" t="s">
        <v>392</v>
      </c>
      <c r="D33" s="234"/>
      <c r="E33" s="22" t="s">
        <v>43</v>
      </c>
      <c r="F33" s="24"/>
    </row>
    <row r="34" spans="1:6">
      <c r="A34" s="232"/>
      <c r="B34" s="248" t="s">
        <v>393</v>
      </c>
      <c r="C34" s="28" t="s">
        <v>535</v>
      </c>
      <c r="D34" s="235"/>
      <c r="E34" s="22" t="s">
        <v>45</v>
      </c>
      <c r="F34" s="24"/>
    </row>
    <row r="35" spans="1:6">
      <c r="A35" s="233"/>
      <c r="B35" s="249"/>
      <c r="C35" s="28" t="s">
        <v>534</v>
      </c>
      <c r="D35" s="236"/>
      <c r="E35" s="22" t="s">
        <v>47</v>
      </c>
      <c r="F35" s="24"/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37</v>
      </c>
      <c r="B37" s="209" t="s">
        <v>533</v>
      </c>
      <c r="C37" s="216"/>
      <c r="D37" s="216"/>
      <c r="E37" s="216"/>
      <c r="F37" s="217"/>
    </row>
    <row r="38" spans="1:6">
      <c r="A38" s="213"/>
      <c r="B38" s="209" t="s">
        <v>532</v>
      </c>
      <c r="C38" s="216"/>
      <c r="D38" s="217"/>
      <c r="E38" s="157" t="s">
        <v>531</v>
      </c>
      <c r="F38" s="156"/>
    </row>
    <row r="39" spans="1:6">
      <c r="A39" s="213"/>
      <c r="B39" s="209" t="s">
        <v>530</v>
      </c>
      <c r="C39" s="216"/>
      <c r="D39" s="217"/>
      <c r="E39" s="157" t="s">
        <v>529</v>
      </c>
      <c r="F39" s="156" t="s">
        <v>528</v>
      </c>
    </row>
    <row r="40" spans="1:6">
      <c r="A40" s="213"/>
      <c r="B40" s="150"/>
      <c r="C40" s="150"/>
      <c r="D40" s="150"/>
      <c r="E40" s="157" t="s">
        <v>527</v>
      </c>
      <c r="F40" s="156" t="s">
        <v>526</v>
      </c>
    </row>
    <row r="41" spans="1:6">
      <c r="A41" s="213"/>
      <c r="B41" s="150"/>
      <c r="C41" s="150"/>
      <c r="D41" s="150"/>
      <c r="E41" s="157" t="s">
        <v>525</v>
      </c>
      <c r="F41" s="156" t="s">
        <v>524</v>
      </c>
    </row>
    <row r="42" spans="1:6">
      <c r="A42" s="214"/>
      <c r="B42" s="150"/>
      <c r="C42" s="150"/>
      <c r="D42" s="150"/>
      <c r="E42" s="157" t="s">
        <v>523</v>
      </c>
      <c r="F42" s="156"/>
    </row>
    <row r="43" spans="1:6">
      <c r="A43" s="258" t="s">
        <v>156</v>
      </c>
      <c r="B43" s="215" t="s">
        <v>551</v>
      </c>
      <c r="C43" s="261"/>
      <c r="D43" s="261"/>
      <c r="E43" s="261"/>
      <c r="F43" s="262"/>
    </row>
    <row r="44" spans="1:6">
      <c r="A44" s="259"/>
      <c r="B44" s="209" t="s">
        <v>552</v>
      </c>
      <c r="C44" s="210"/>
      <c r="D44" s="210"/>
      <c r="E44" s="210"/>
      <c r="F44" s="211"/>
    </row>
    <row r="45" spans="1:6">
      <c r="A45" s="259"/>
      <c r="B45" s="263" t="s">
        <v>553</v>
      </c>
      <c r="C45" s="263"/>
      <c r="D45" s="263"/>
      <c r="E45" s="263"/>
      <c r="F45" s="263"/>
    </row>
    <row r="46" spans="1:6">
      <c r="A46" s="259"/>
      <c r="B46" s="147" t="s">
        <v>554</v>
      </c>
      <c r="C46" s="159"/>
      <c r="D46" s="159"/>
      <c r="E46" s="159"/>
      <c r="F46" s="160"/>
    </row>
    <row r="47" spans="1:6">
      <c r="A47" s="259"/>
      <c r="B47" s="147" t="s">
        <v>555</v>
      </c>
      <c r="C47" s="159"/>
      <c r="D47" s="159"/>
      <c r="E47" s="159"/>
      <c r="F47" s="160"/>
    </row>
    <row r="48" spans="1:6">
      <c r="A48" s="259"/>
      <c r="B48" s="147" t="s">
        <v>556</v>
      </c>
      <c r="C48" s="148"/>
      <c r="D48" s="148"/>
      <c r="E48" s="148"/>
      <c r="F48" s="149"/>
    </row>
    <row r="49" spans="1:6">
      <c r="A49" s="259"/>
      <c r="B49" s="147" t="s">
        <v>557</v>
      </c>
      <c r="C49" s="150"/>
      <c r="D49" s="150"/>
      <c r="E49" s="150"/>
      <c r="F49" s="151"/>
    </row>
    <row r="50" spans="1:6">
      <c r="A50" s="260"/>
      <c r="B50" s="263" t="s">
        <v>558</v>
      </c>
      <c r="C50" s="263"/>
      <c r="D50" s="263"/>
      <c r="E50" s="263"/>
      <c r="F50" s="263"/>
    </row>
    <row r="51" spans="1:6" ht="18.75">
      <c r="A51" s="237" t="s">
        <v>48</v>
      </c>
      <c r="B51" s="238"/>
      <c r="C51" s="238"/>
      <c r="D51" s="238"/>
      <c r="E51" s="238"/>
      <c r="F51" s="226"/>
    </row>
    <row r="52" spans="1:6">
      <c r="A52" s="146" t="s">
        <v>37</v>
      </c>
      <c r="B52" s="241"/>
      <c r="C52" s="242"/>
      <c r="D52" s="146" t="s">
        <v>39</v>
      </c>
      <c r="E52" s="220"/>
      <c r="F52" s="221"/>
    </row>
    <row r="53" spans="1:6" ht="18.75">
      <c r="A53" s="222" t="s">
        <v>49</v>
      </c>
      <c r="B53" s="243"/>
      <c r="C53" s="244"/>
      <c r="D53" s="145" t="s">
        <v>50</v>
      </c>
      <c r="E53" s="225">
        <f>SUM(E55:E57,B55:B57)</f>
        <v>8000</v>
      </c>
      <c r="F53" s="226"/>
    </row>
    <row r="54" spans="1:6">
      <c r="A54" s="207" t="s">
        <v>37</v>
      </c>
      <c r="B54" s="33" t="s">
        <v>51</v>
      </c>
      <c r="C54" s="33" t="s">
        <v>52</v>
      </c>
      <c r="D54" s="207" t="s">
        <v>39</v>
      </c>
      <c r="E54" s="33" t="s">
        <v>53</v>
      </c>
      <c r="F54" s="33" t="s">
        <v>54</v>
      </c>
    </row>
    <row r="55" spans="1:6">
      <c r="A55" s="207"/>
      <c r="B55" s="34"/>
      <c r="C55" s="34"/>
      <c r="D55" s="208"/>
      <c r="E55" s="34">
        <v>8000</v>
      </c>
      <c r="F55" s="34" t="s">
        <v>522</v>
      </c>
    </row>
    <row r="56" spans="1:6">
      <c r="A56" s="207"/>
      <c r="B56" s="34"/>
      <c r="C56" s="34"/>
      <c r="D56" s="208"/>
      <c r="E56" s="34"/>
      <c r="F56" s="35"/>
    </row>
    <row r="57" spans="1:6">
      <c r="A57" s="207"/>
      <c r="B57" s="34"/>
      <c r="C57" s="34"/>
      <c r="D57" s="208"/>
      <c r="E57" s="34"/>
      <c r="F57" s="35"/>
    </row>
  </sheetData>
  <mergeCells count="39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A30:F30"/>
    <mergeCell ref="A31:A35"/>
    <mergeCell ref="D31:D35"/>
    <mergeCell ref="B34:B35"/>
    <mergeCell ref="A54:A57"/>
    <mergeCell ref="D54:D57"/>
    <mergeCell ref="A43:A50"/>
    <mergeCell ref="B43:F43"/>
    <mergeCell ref="B44:F44"/>
    <mergeCell ref="B52:C52"/>
    <mergeCell ref="E52:F52"/>
    <mergeCell ref="A53:C53"/>
    <mergeCell ref="E53:F53"/>
    <mergeCell ref="B45:F45"/>
    <mergeCell ref="B50:F50"/>
    <mergeCell ref="A51:F51"/>
    <mergeCell ref="A36:F36"/>
    <mergeCell ref="A37:A42"/>
    <mergeCell ref="B37:F37"/>
    <mergeCell ref="B38:D38"/>
    <mergeCell ref="B39:D39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G57"/>
  <sheetViews>
    <sheetView workbookViewId="0">
      <selection activeCell="B9" sqref="B9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29.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154" t="s">
        <v>1</v>
      </c>
      <c r="B2" s="36">
        <v>42573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161" t="s">
        <v>6</v>
      </c>
      <c r="B4" s="12">
        <v>176000</v>
      </c>
      <c r="C4" s="13" t="s">
        <v>7</v>
      </c>
      <c r="D4" s="14">
        <v>0.06</v>
      </c>
      <c r="E4" s="15" t="s">
        <v>8</v>
      </c>
      <c r="F4" s="14">
        <v>0.09</v>
      </c>
    </row>
    <row r="5" spans="1:7">
      <c r="A5" s="161" t="s">
        <v>9</v>
      </c>
      <c r="B5" s="16">
        <f>B6-B4</f>
        <v>779000</v>
      </c>
      <c r="C5" s="15" t="s">
        <v>10</v>
      </c>
      <c r="D5" s="14">
        <v>0.15</v>
      </c>
      <c r="E5" s="15" t="s">
        <v>11</v>
      </c>
      <c r="F5" s="14">
        <v>0</v>
      </c>
      <c r="G5" s="17">
        <f>B6+B7</f>
        <v>51343150</v>
      </c>
    </row>
    <row r="6" spans="1:7">
      <c r="A6" s="161" t="s">
        <v>12</v>
      </c>
      <c r="B6" s="16">
        <v>955000</v>
      </c>
      <c r="C6" s="13" t="s">
        <v>13</v>
      </c>
      <c r="D6" s="14">
        <v>0.08</v>
      </c>
      <c r="E6" s="15" t="s">
        <v>14</v>
      </c>
      <c r="F6" s="14">
        <v>0</v>
      </c>
      <c r="G6" s="18"/>
    </row>
    <row r="7" spans="1:7">
      <c r="A7" s="161" t="s">
        <v>15</v>
      </c>
      <c r="B7" s="16">
        <f>B6+'07.21'!B7</f>
        <v>50388150</v>
      </c>
      <c r="C7" s="15" t="s">
        <v>16</v>
      </c>
      <c r="D7" s="14">
        <v>0.32</v>
      </c>
      <c r="E7" s="15" t="s">
        <v>17</v>
      </c>
      <c r="F7" s="14">
        <v>0.28000000000000003</v>
      </c>
      <c r="G7" s="19"/>
    </row>
    <row r="8" spans="1:7">
      <c r="A8" s="161" t="s">
        <v>18</v>
      </c>
      <c r="B8" s="110">
        <v>70548700</v>
      </c>
      <c r="C8" s="13" t="s">
        <v>19</v>
      </c>
      <c r="D8" s="14">
        <v>0.03</v>
      </c>
      <c r="E8" s="15"/>
      <c r="F8" s="14"/>
    </row>
    <row r="9" spans="1:7">
      <c r="A9" s="161" t="s">
        <v>20</v>
      </c>
      <c r="B9" s="20">
        <f>B7/B8</f>
        <v>0.71423215452588074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161" t="s">
        <v>23</v>
      </c>
      <c r="C11" s="161" t="s">
        <v>24</v>
      </c>
      <c r="D11" s="161" t="s">
        <v>25</v>
      </c>
      <c r="E11" s="161"/>
      <c r="F11" s="22" t="s">
        <v>26</v>
      </c>
    </row>
    <row r="12" spans="1:7">
      <c r="A12" s="205"/>
      <c r="B12" s="23" t="s">
        <v>550</v>
      </c>
      <c r="C12" s="8" t="s">
        <v>569</v>
      </c>
      <c r="D12" s="206" t="s">
        <v>27</v>
      </c>
      <c r="E12" s="23" t="s">
        <v>572</v>
      </c>
      <c r="F12" s="8">
        <v>4</v>
      </c>
    </row>
    <row r="13" spans="1:7">
      <c r="A13" s="205"/>
      <c r="B13" s="23" t="s">
        <v>400</v>
      </c>
      <c r="C13" s="8" t="s">
        <v>468</v>
      </c>
      <c r="D13" s="206"/>
      <c r="E13" s="23" t="s">
        <v>573</v>
      </c>
      <c r="F13" s="8">
        <v>3</v>
      </c>
    </row>
    <row r="14" spans="1:7">
      <c r="A14" s="205"/>
      <c r="B14" s="23" t="s">
        <v>401</v>
      </c>
      <c r="C14" s="8" t="s">
        <v>570</v>
      </c>
      <c r="D14" s="206" t="s">
        <v>28</v>
      </c>
      <c r="E14" s="23" t="s">
        <v>574</v>
      </c>
      <c r="F14" s="8">
        <v>0</v>
      </c>
    </row>
    <row r="15" spans="1:7">
      <c r="A15" s="205"/>
      <c r="B15" s="23" t="s">
        <v>402</v>
      </c>
      <c r="C15" s="8" t="s">
        <v>571</v>
      </c>
      <c r="D15" s="206"/>
      <c r="E15" s="23" t="s">
        <v>575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154" t="s">
        <v>30</v>
      </c>
      <c r="C17" s="154" t="s">
        <v>31</v>
      </c>
      <c r="D17" s="154" t="s">
        <v>32</v>
      </c>
      <c r="E17" s="227" t="s">
        <v>33</v>
      </c>
      <c r="F17" s="228"/>
    </row>
    <row r="18" spans="1:6">
      <c r="A18" s="205" t="s">
        <v>34</v>
      </c>
      <c r="B18" s="25">
        <v>0.5</v>
      </c>
      <c r="C18" s="25" t="s">
        <v>565</v>
      </c>
      <c r="D18" s="26">
        <v>3</v>
      </c>
      <c r="E18" s="239"/>
      <c r="F18" s="240"/>
    </row>
    <row r="19" spans="1:6">
      <c r="A19" s="205"/>
      <c r="B19" s="25"/>
      <c r="C19" s="25"/>
      <c r="D19" s="26"/>
      <c r="E19" s="239"/>
      <c r="F19" s="240"/>
    </row>
    <row r="20" spans="1:6">
      <c r="A20" s="205"/>
      <c r="B20" s="25"/>
      <c r="C20" s="25"/>
      <c r="D20" s="26"/>
      <c r="E20" s="230"/>
      <c r="F20" s="231"/>
    </row>
    <row r="21" spans="1:6">
      <c r="A21" s="205"/>
      <c r="B21" s="25"/>
      <c r="C21" s="25"/>
      <c r="D21" s="26"/>
      <c r="E21" s="230"/>
      <c r="F21" s="231"/>
    </row>
    <row r="22" spans="1:6">
      <c r="A22" s="205"/>
      <c r="B22" s="25"/>
      <c r="C22" s="3"/>
      <c r="D22" s="3"/>
      <c r="E22" s="230"/>
      <c r="F22" s="231"/>
    </row>
    <row r="23" spans="1:6">
      <c r="A23" s="229"/>
      <c r="B23" s="25"/>
      <c r="C23" s="8"/>
      <c r="D23" s="26"/>
      <c r="E23" s="230"/>
      <c r="F23" s="231"/>
    </row>
    <row r="24" spans="1:6">
      <c r="A24" s="205" t="s">
        <v>35</v>
      </c>
      <c r="B24" s="43">
        <v>0.25</v>
      </c>
      <c r="C24" s="25" t="s">
        <v>566</v>
      </c>
      <c r="D24" s="26">
        <v>2</v>
      </c>
      <c r="E24" s="230"/>
      <c r="F24" s="231"/>
    </row>
    <row r="25" spans="1:6">
      <c r="A25" s="205"/>
      <c r="B25" s="25"/>
      <c r="C25" s="25"/>
      <c r="D25" s="26"/>
      <c r="E25" s="239"/>
      <c r="F25" s="240"/>
    </row>
    <row r="26" spans="1:6">
      <c r="A26" s="205"/>
      <c r="B26" s="25"/>
      <c r="C26" s="25"/>
      <c r="D26" s="26"/>
      <c r="E26" s="89"/>
      <c r="F26" s="90"/>
    </row>
    <row r="27" spans="1:6">
      <c r="A27" s="205"/>
      <c r="B27" s="25"/>
      <c r="C27" s="25"/>
      <c r="D27" s="26"/>
      <c r="E27" s="89"/>
      <c r="F27" s="90"/>
    </row>
    <row r="28" spans="1:6">
      <c r="A28" s="205"/>
      <c r="B28" s="25"/>
      <c r="C28" s="25"/>
      <c r="D28" s="158"/>
      <c r="E28" s="89"/>
      <c r="F28" s="90"/>
    </row>
    <row r="29" spans="1:6">
      <c r="A29" s="205"/>
      <c r="B29" s="25"/>
      <c r="C29" s="25"/>
      <c r="D29" s="26"/>
      <c r="E29" s="89"/>
      <c r="F29" s="90"/>
    </row>
    <row r="30" spans="1:6" ht="18.75">
      <c r="A30" s="237"/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 t="s">
        <v>497</v>
      </c>
      <c r="D31" s="212" t="s">
        <v>39</v>
      </c>
      <c r="E31" s="154" t="s">
        <v>38</v>
      </c>
      <c r="F31" s="24" t="s">
        <v>576</v>
      </c>
    </row>
    <row r="32" spans="1:6">
      <c r="A32" s="213"/>
      <c r="B32" s="29" t="s">
        <v>40</v>
      </c>
      <c r="C32" s="28" t="s">
        <v>559</v>
      </c>
      <c r="D32" s="234"/>
      <c r="E32" s="22" t="s">
        <v>563</v>
      </c>
      <c r="F32" s="24" t="s">
        <v>577</v>
      </c>
    </row>
    <row r="33" spans="1:6">
      <c r="A33" s="213"/>
      <c r="B33" s="30" t="s">
        <v>42</v>
      </c>
      <c r="C33" s="28" t="s">
        <v>392</v>
      </c>
      <c r="D33" s="234"/>
      <c r="E33" s="22" t="s">
        <v>43</v>
      </c>
      <c r="F33" s="24" t="s">
        <v>578</v>
      </c>
    </row>
    <row r="34" spans="1:6">
      <c r="A34" s="232"/>
      <c r="B34" s="248" t="s">
        <v>393</v>
      </c>
      <c r="C34" s="28" t="s">
        <v>453</v>
      </c>
      <c r="D34" s="235"/>
      <c r="E34" s="22" t="s">
        <v>45</v>
      </c>
      <c r="F34" s="24" t="s">
        <v>579</v>
      </c>
    </row>
    <row r="35" spans="1:6">
      <c r="A35" s="233"/>
      <c r="B35" s="249"/>
      <c r="C35" s="28" t="s">
        <v>470</v>
      </c>
      <c r="D35" s="236"/>
      <c r="E35" s="22" t="s">
        <v>562</v>
      </c>
      <c r="F35" s="24"/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564</v>
      </c>
      <c r="B37" s="209" t="s">
        <v>561</v>
      </c>
      <c r="C37" s="261"/>
      <c r="D37" s="261"/>
      <c r="E37" s="261"/>
      <c r="F37" s="262"/>
    </row>
    <row r="38" spans="1:6">
      <c r="A38" s="213"/>
      <c r="B38" s="209" t="s">
        <v>568</v>
      </c>
      <c r="C38" s="261"/>
      <c r="D38" s="261"/>
      <c r="E38" s="261"/>
      <c r="F38" s="262"/>
    </row>
    <row r="39" spans="1:6">
      <c r="A39" s="213"/>
      <c r="B39" s="209" t="s">
        <v>567</v>
      </c>
      <c r="C39" s="261"/>
      <c r="D39" s="261"/>
      <c r="E39" s="261"/>
      <c r="F39" s="262"/>
    </row>
    <row r="40" spans="1:6">
      <c r="A40" s="213"/>
      <c r="B40" s="215"/>
      <c r="C40" s="261"/>
      <c r="D40" s="261"/>
      <c r="E40" s="261"/>
      <c r="F40" s="262"/>
    </row>
    <row r="41" spans="1:6">
      <c r="A41" s="213"/>
      <c r="B41" s="215"/>
      <c r="C41" s="261"/>
      <c r="D41" s="261"/>
      <c r="E41" s="261"/>
      <c r="F41" s="262"/>
    </row>
    <row r="42" spans="1:6">
      <c r="A42" s="214"/>
      <c r="B42" s="215"/>
      <c r="C42" s="261"/>
      <c r="D42" s="261"/>
      <c r="E42" s="261"/>
      <c r="F42" s="262"/>
    </row>
    <row r="43" spans="1:6">
      <c r="A43" s="258" t="s">
        <v>156</v>
      </c>
      <c r="B43" s="209" t="s">
        <v>580</v>
      </c>
      <c r="C43" s="261"/>
      <c r="D43" s="261"/>
      <c r="E43" s="261"/>
      <c r="F43" s="262"/>
    </row>
    <row r="44" spans="1:6">
      <c r="A44" s="259"/>
      <c r="B44" s="209" t="s">
        <v>581</v>
      </c>
      <c r="C44" s="261"/>
      <c r="D44" s="261"/>
      <c r="E44" s="261"/>
      <c r="F44" s="262"/>
    </row>
    <row r="45" spans="1:6">
      <c r="A45" s="259"/>
      <c r="B45" s="209" t="s">
        <v>582</v>
      </c>
      <c r="C45" s="261"/>
      <c r="D45" s="261"/>
      <c r="E45" s="261"/>
      <c r="F45" s="262"/>
    </row>
    <row r="46" spans="1:6">
      <c r="A46" s="259"/>
      <c r="B46" s="209" t="s">
        <v>583</v>
      </c>
      <c r="C46" s="261"/>
      <c r="D46" s="261"/>
      <c r="E46" s="261"/>
      <c r="F46" s="262"/>
    </row>
    <row r="47" spans="1:6">
      <c r="A47" s="259"/>
      <c r="B47" s="209" t="s">
        <v>584</v>
      </c>
      <c r="C47" s="261"/>
      <c r="D47" s="261"/>
      <c r="E47" s="261"/>
      <c r="F47" s="262"/>
    </row>
    <row r="48" spans="1:6">
      <c r="A48" s="259"/>
      <c r="B48" s="209" t="s">
        <v>560</v>
      </c>
      <c r="C48" s="261"/>
      <c r="D48" s="261"/>
      <c r="E48" s="261"/>
      <c r="F48" s="262"/>
    </row>
    <row r="49" spans="1:6">
      <c r="A49" s="259"/>
      <c r="B49" s="215"/>
      <c r="C49" s="261"/>
      <c r="D49" s="261"/>
      <c r="E49" s="261"/>
      <c r="F49" s="262"/>
    </row>
    <row r="50" spans="1:6">
      <c r="A50" s="260"/>
      <c r="B50" s="215"/>
      <c r="C50" s="261"/>
      <c r="D50" s="261"/>
      <c r="E50" s="261"/>
      <c r="F50" s="262"/>
    </row>
    <row r="51" spans="1:6" ht="18.75">
      <c r="A51" s="237" t="s">
        <v>48</v>
      </c>
      <c r="B51" s="238"/>
      <c r="C51" s="238"/>
      <c r="D51" s="238"/>
      <c r="E51" s="238"/>
      <c r="F51" s="226"/>
    </row>
    <row r="52" spans="1:6">
      <c r="A52" s="155" t="s">
        <v>37</v>
      </c>
      <c r="B52" s="241"/>
      <c r="C52" s="242"/>
      <c r="D52" s="155" t="s">
        <v>39</v>
      </c>
      <c r="E52" s="220"/>
      <c r="F52" s="221"/>
    </row>
    <row r="53" spans="1:6" ht="18.75">
      <c r="A53" s="222" t="s">
        <v>49</v>
      </c>
      <c r="B53" s="243"/>
      <c r="C53" s="244"/>
      <c r="D53" s="153" t="s">
        <v>50</v>
      </c>
      <c r="E53" s="225">
        <f>SUM(E55:E57,B55:B57)</f>
        <v>0</v>
      </c>
      <c r="F53" s="226"/>
    </row>
    <row r="54" spans="1:6">
      <c r="A54" s="207" t="s">
        <v>37</v>
      </c>
      <c r="B54" s="33" t="s">
        <v>51</v>
      </c>
      <c r="C54" s="33" t="s">
        <v>52</v>
      </c>
      <c r="D54" s="207" t="s">
        <v>39</v>
      </c>
      <c r="E54" s="33" t="s">
        <v>53</v>
      </c>
      <c r="F54" s="33" t="s">
        <v>54</v>
      </c>
    </row>
    <row r="55" spans="1:6">
      <c r="A55" s="207"/>
      <c r="B55" s="34"/>
      <c r="C55" s="34"/>
      <c r="D55" s="208"/>
      <c r="E55" s="34"/>
      <c r="F55" s="34"/>
    </row>
    <row r="56" spans="1:6">
      <c r="A56" s="207"/>
      <c r="B56" s="34"/>
      <c r="C56" s="34"/>
      <c r="D56" s="208"/>
      <c r="E56" s="34"/>
      <c r="F56" s="35"/>
    </row>
    <row r="57" spans="1:6">
      <c r="A57" s="207"/>
      <c r="B57" s="34"/>
      <c r="C57" s="34"/>
      <c r="D57" s="208"/>
      <c r="E57" s="34"/>
      <c r="F57" s="35"/>
    </row>
  </sheetData>
  <mergeCells count="46">
    <mergeCell ref="A51:F51"/>
    <mergeCell ref="B42:F42"/>
    <mergeCell ref="B41:F41"/>
    <mergeCell ref="B40:F40"/>
    <mergeCell ref="B38:F38"/>
    <mergeCell ref="B39:F39"/>
    <mergeCell ref="B52:C52"/>
    <mergeCell ref="E52:F52"/>
    <mergeCell ref="A53:C53"/>
    <mergeCell ref="E53:F53"/>
    <mergeCell ref="A54:A57"/>
    <mergeCell ref="D54:D57"/>
    <mergeCell ref="A36:F36"/>
    <mergeCell ref="A37:A42"/>
    <mergeCell ref="B37:F37"/>
    <mergeCell ref="A43:A50"/>
    <mergeCell ref="B43:F43"/>
    <mergeCell ref="B44:F44"/>
    <mergeCell ref="B45:F45"/>
    <mergeCell ref="B50:F50"/>
    <mergeCell ref="B46:F46"/>
    <mergeCell ref="B47:F47"/>
    <mergeCell ref="B48:F48"/>
    <mergeCell ref="B49:F49"/>
    <mergeCell ref="A24:A29"/>
    <mergeCell ref="E24:F24"/>
    <mergeCell ref="E25:F25"/>
    <mergeCell ref="A30:F30"/>
    <mergeCell ref="A31:A35"/>
    <mergeCell ref="D31:D35"/>
    <mergeCell ref="B34:B3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G57"/>
  <sheetViews>
    <sheetView workbookViewId="0">
      <selection activeCell="B9" sqref="B9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29.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163" t="s">
        <v>1</v>
      </c>
      <c r="B2" s="36">
        <v>42574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163" t="s">
        <v>6</v>
      </c>
      <c r="B4" s="12">
        <v>1495180</v>
      </c>
      <c r="C4" s="13" t="s">
        <v>7</v>
      </c>
      <c r="D4" s="14">
        <v>0.03</v>
      </c>
      <c r="E4" s="15" t="s">
        <v>8</v>
      </c>
      <c r="F4" s="14">
        <v>0.14000000000000001</v>
      </c>
    </row>
    <row r="5" spans="1:7">
      <c r="A5" s="163" t="s">
        <v>9</v>
      </c>
      <c r="B5" s="16">
        <f>B6-B4</f>
        <v>1800400</v>
      </c>
      <c r="C5" s="15" t="s">
        <v>10</v>
      </c>
      <c r="D5" s="14">
        <v>0.05</v>
      </c>
      <c r="E5" s="15" t="s">
        <v>11</v>
      </c>
      <c r="F5" s="14">
        <v>0.12</v>
      </c>
      <c r="G5" s="17">
        <f>B6+B7</f>
        <v>56979310</v>
      </c>
    </row>
    <row r="6" spans="1:7">
      <c r="A6" s="163" t="s">
        <v>12</v>
      </c>
      <c r="B6" s="16">
        <v>3295580</v>
      </c>
      <c r="C6" s="13" t="s">
        <v>13</v>
      </c>
      <c r="D6" s="14">
        <v>0.09</v>
      </c>
      <c r="E6" s="15" t="s">
        <v>14</v>
      </c>
      <c r="F6" s="14">
        <v>0</v>
      </c>
      <c r="G6" s="18"/>
    </row>
    <row r="7" spans="1:7">
      <c r="A7" s="163" t="s">
        <v>15</v>
      </c>
      <c r="B7" s="16">
        <f>B6+'07.22'!B7</f>
        <v>53683730</v>
      </c>
      <c r="C7" s="15" t="s">
        <v>16</v>
      </c>
      <c r="D7" s="14">
        <v>0.15</v>
      </c>
      <c r="E7" s="15" t="s">
        <v>17</v>
      </c>
      <c r="F7" s="14">
        <v>0.38</v>
      </c>
      <c r="G7" s="19"/>
    </row>
    <row r="8" spans="1:7">
      <c r="A8" s="163" t="s">
        <v>18</v>
      </c>
      <c r="B8" s="110">
        <v>70548700</v>
      </c>
      <c r="C8" s="13" t="s">
        <v>19</v>
      </c>
      <c r="D8" s="14">
        <v>0.02</v>
      </c>
      <c r="E8" s="15"/>
      <c r="F8" s="14"/>
    </row>
    <row r="9" spans="1:7">
      <c r="A9" s="163" t="s">
        <v>20</v>
      </c>
      <c r="B9" s="20">
        <f>B7/B8</f>
        <v>0.76094570133822448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163" t="s">
        <v>23</v>
      </c>
      <c r="C11" s="163" t="s">
        <v>24</v>
      </c>
      <c r="D11" s="163" t="s">
        <v>25</v>
      </c>
      <c r="E11" s="163"/>
      <c r="F11" s="22" t="s">
        <v>26</v>
      </c>
    </row>
    <row r="12" spans="1:7">
      <c r="A12" s="205"/>
      <c r="B12" s="23" t="s">
        <v>550</v>
      </c>
      <c r="C12" s="8" t="s">
        <v>569</v>
      </c>
      <c r="D12" s="206" t="s">
        <v>27</v>
      </c>
      <c r="E12" s="23" t="s">
        <v>614</v>
      </c>
      <c r="F12" s="8">
        <v>8</v>
      </c>
    </row>
    <row r="13" spans="1:7">
      <c r="A13" s="205"/>
      <c r="B13" s="23" t="s">
        <v>400</v>
      </c>
      <c r="C13" s="8" t="s">
        <v>611</v>
      </c>
      <c r="D13" s="206"/>
      <c r="E13" s="23" t="s">
        <v>615</v>
      </c>
      <c r="F13" s="8">
        <v>8</v>
      </c>
    </row>
    <row r="14" spans="1:7">
      <c r="A14" s="205"/>
      <c r="B14" s="23" t="s">
        <v>401</v>
      </c>
      <c r="C14" s="8" t="s">
        <v>612</v>
      </c>
      <c r="D14" s="206" t="s">
        <v>28</v>
      </c>
      <c r="E14" s="23" t="s">
        <v>616</v>
      </c>
      <c r="F14" s="8">
        <v>0</v>
      </c>
    </row>
    <row r="15" spans="1:7">
      <c r="A15" s="205"/>
      <c r="B15" s="23" t="s">
        <v>402</v>
      </c>
      <c r="C15" s="8" t="s">
        <v>613</v>
      </c>
      <c r="D15" s="206"/>
      <c r="E15" s="23" t="s">
        <v>617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163" t="s">
        <v>30</v>
      </c>
      <c r="C17" s="163" t="s">
        <v>31</v>
      </c>
      <c r="D17" s="163" t="s">
        <v>32</v>
      </c>
      <c r="E17" s="227" t="s">
        <v>33</v>
      </c>
      <c r="F17" s="228"/>
    </row>
    <row r="18" spans="1:6">
      <c r="A18" s="205" t="s">
        <v>34</v>
      </c>
      <c r="B18" s="25">
        <v>0.52083333333333337</v>
      </c>
      <c r="C18" s="25" t="s">
        <v>605</v>
      </c>
      <c r="D18" s="26">
        <v>13</v>
      </c>
      <c r="E18" s="239"/>
      <c r="F18" s="240"/>
    </row>
    <row r="19" spans="1:6">
      <c r="A19" s="205"/>
      <c r="B19" s="25">
        <v>4.1666666666666664E-2</v>
      </c>
      <c r="C19" s="25" t="s">
        <v>587</v>
      </c>
      <c r="D19" s="26">
        <v>8</v>
      </c>
      <c r="E19" s="230" t="s">
        <v>331</v>
      </c>
      <c r="F19" s="231"/>
    </row>
    <row r="20" spans="1:6">
      <c r="A20" s="205"/>
      <c r="B20" s="25"/>
      <c r="C20" s="25"/>
      <c r="D20" s="26"/>
      <c r="E20" s="89" t="s">
        <v>590</v>
      </c>
      <c r="F20" s="90" t="s">
        <v>592</v>
      </c>
    </row>
    <row r="21" spans="1:6">
      <c r="A21" s="205"/>
      <c r="B21" s="25"/>
      <c r="C21" s="25"/>
      <c r="D21" s="26"/>
      <c r="E21" s="89" t="s">
        <v>595</v>
      </c>
      <c r="F21" s="90" t="s">
        <v>593</v>
      </c>
    </row>
    <row r="22" spans="1:6">
      <c r="A22" s="205"/>
      <c r="B22" s="25"/>
      <c r="C22" s="3"/>
      <c r="D22" s="3"/>
      <c r="E22" s="89" t="s">
        <v>366</v>
      </c>
      <c r="F22" s="90" t="s">
        <v>596</v>
      </c>
    </row>
    <row r="23" spans="1:6">
      <c r="A23" s="229"/>
      <c r="B23" s="25"/>
      <c r="C23" s="8"/>
      <c r="D23" s="26"/>
      <c r="E23" s="89" t="s">
        <v>591</v>
      </c>
      <c r="F23" s="90"/>
    </row>
    <row r="24" spans="1:6">
      <c r="A24" s="205" t="s">
        <v>35</v>
      </c>
      <c r="B24" s="43">
        <v>0.25</v>
      </c>
      <c r="C24" s="25" t="s">
        <v>604</v>
      </c>
      <c r="D24" s="26">
        <v>15</v>
      </c>
      <c r="E24" s="230"/>
      <c r="F24" s="231"/>
    </row>
    <row r="25" spans="1:6">
      <c r="A25" s="205"/>
      <c r="B25" s="25">
        <v>0.25</v>
      </c>
      <c r="C25" s="25" t="s">
        <v>588</v>
      </c>
      <c r="D25" s="26">
        <v>6</v>
      </c>
      <c r="E25" s="239"/>
      <c r="F25" s="240"/>
    </row>
    <row r="26" spans="1:6">
      <c r="A26" s="205"/>
      <c r="B26" s="25">
        <v>0.25</v>
      </c>
      <c r="C26" s="25" t="s">
        <v>589</v>
      </c>
      <c r="D26" s="26">
        <v>2</v>
      </c>
      <c r="E26" s="89"/>
      <c r="F26" s="90"/>
    </row>
    <row r="27" spans="1:6">
      <c r="A27" s="205"/>
      <c r="B27" s="25">
        <v>0.3125</v>
      </c>
      <c r="C27" s="25"/>
      <c r="D27" s="26"/>
      <c r="E27" s="89"/>
      <c r="F27" s="90"/>
    </row>
    <row r="28" spans="1:6">
      <c r="A28" s="205"/>
      <c r="B28" s="25"/>
      <c r="C28" s="25"/>
      <c r="D28" s="158"/>
      <c r="E28" s="89"/>
      <c r="F28" s="90"/>
    </row>
    <row r="29" spans="1:6">
      <c r="A29" s="205"/>
      <c r="B29" s="25"/>
      <c r="C29" s="25"/>
      <c r="D29" s="26"/>
      <c r="E29" s="89"/>
      <c r="F29" s="90"/>
    </row>
    <row r="30" spans="1:6" ht="18.75">
      <c r="A30" s="237"/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 t="s">
        <v>629</v>
      </c>
      <c r="D31" s="212" t="s">
        <v>39</v>
      </c>
      <c r="E31" s="163" t="s">
        <v>38</v>
      </c>
      <c r="F31" s="24"/>
    </row>
    <row r="32" spans="1:6">
      <c r="A32" s="213"/>
      <c r="B32" s="29" t="s">
        <v>40</v>
      </c>
      <c r="C32" s="28" t="s">
        <v>628</v>
      </c>
      <c r="D32" s="234"/>
      <c r="E32" s="22" t="s">
        <v>563</v>
      </c>
      <c r="F32" s="24" t="s">
        <v>602</v>
      </c>
    </row>
    <row r="33" spans="1:6">
      <c r="A33" s="213"/>
      <c r="B33" s="30" t="s">
        <v>42</v>
      </c>
      <c r="C33" s="28" t="s">
        <v>392</v>
      </c>
      <c r="D33" s="234"/>
      <c r="E33" s="22" t="s">
        <v>43</v>
      </c>
      <c r="F33" s="24" t="s">
        <v>601</v>
      </c>
    </row>
    <row r="34" spans="1:6">
      <c r="A34" s="232"/>
      <c r="B34" s="248" t="s">
        <v>393</v>
      </c>
      <c r="C34" s="28" t="s">
        <v>625</v>
      </c>
      <c r="D34" s="235"/>
      <c r="E34" s="22" t="s">
        <v>45</v>
      </c>
      <c r="F34" s="24" t="s">
        <v>599</v>
      </c>
    </row>
    <row r="35" spans="1:6">
      <c r="A35" s="233"/>
      <c r="B35" s="249"/>
      <c r="C35" s="28" t="s">
        <v>585</v>
      </c>
      <c r="D35" s="236"/>
      <c r="E35" s="22" t="s">
        <v>562</v>
      </c>
      <c r="F35" s="24" t="s">
        <v>600</v>
      </c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564</v>
      </c>
      <c r="B37" s="209" t="s">
        <v>586</v>
      </c>
      <c r="C37" s="216"/>
      <c r="D37" s="216"/>
      <c r="E37" s="216"/>
      <c r="F37" s="217"/>
    </row>
    <row r="38" spans="1:6">
      <c r="A38" s="213"/>
      <c r="B38" s="209" t="s">
        <v>594</v>
      </c>
      <c r="C38" s="216"/>
      <c r="D38" s="216"/>
      <c r="E38" s="216"/>
      <c r="F38" s="217"/>
    </row>
    <row r="39" spans="1:6">
      <c r="A39" s="213"/>
      <c r="B39" s="209" t="s">
        <v>632</v>
      </c>
      <c r="C39" s="261"/>
      <c r="D39" s="261"/>
      <c r="E39" s="261"/>
      <c r="F39" s="262"/>
    </row>
    <row r="40" spans="1:6">
      <c r="A40" s="213"/>
      <c r="B40" s="209" t="s">
        <v>597</v>
      </c>
      <c r="C40" s="261"/>
      <c r="D40" s="261"/>
      <c r="E40" s="261"/>
      <c r="F40" s="262"/>
    </row>
    <row r="41" spans="1:6">
      <c r="A41" s="213"/>
      <c r="B41" s="209" t="s">
        <v>603</v>
      </c>
      <c r="C41" s="261"/>
      <c r="D41" s="261"/>
      <c r="E41" s="261"/>
      <c r="F41" s="262"/>
    </row>
    <row r="42" spans="1:6">
      <c r="A42" s="214"/>
      <c r="B42" s="215"/>
      <c r="C42" s="261"/>
      <c r="D42" s="261"/>
      <c r="E42" s="261"/>
      <c r="F42" s="262"/>
    </row>
    <row r="43" spans="1:6">
      <c r="A43" s="258" t="s">
        <v>156</v>
      </c>
      <c r="B43" s="215" t="s">
        <v>598</v>
      </c>
      <c r="C43" s="261"/>
      <c r="D43" s="261"/>
      <c r="E43" s="261"/>
      <c r="F43" s="262"/>
    </row>
    <row r="44" spans="1:6">
      <c r="A44" s="259"/>
      <c r="B44" s="209" t="s">
        <v>606</v>
      </c>
      <c r="C44" s="261"/>
      <c r="D44" s="261"/>
      <c r="E44" s="261"/>
      <c r="F44" s="262"/>
    </row>
    <row r="45" spans="1:6">
      <c r="A45" s="259"/>
      <c r="B45" s="209" t="s">
        <v>607</v>
      </c>
      <c r="C45" s="261"/>
      <c r="D45" s="261"/>
      <c r="E45" s="261"/>
      <c r="F45" s="262"/>
    </row>
    <row r="46" spans="1:6">
      <c r="A46" s="259"/>
      <c r="B46" s="209" t="s">
        <v>608</v>
      </c>
      <c r="C46" s="261"/>
      <c r="D46" s="261"/>
      <c r="E46" s="261"/>
      <c r="F46" s="262"/>
    </row>
    <row r="47" spans="1:6">
      <c r="A47" s="259"/>
      <c r="B47" s="209" t="s">
        <v>609</v>
      </c>
      <c r="C47" s="261"/>
      <c r="D47" s="261"/>
      <c r="E47" s="261"/>
      <c r="F47" s="262"/>
    </row>
    <row r="48" spans="1:6">
      <c r="A48" s="259"/>
      <c r="B48" s="209" t="s">
        <v>610</v>
      </c>
      <c r="C48" s="261"/>
      <c r="D48" s="261"/>
      <c r="E48" s="261"/>
      <c r="F48" s="262"/>
    </row>
    <row r="49" spans="1:6">
      <c r="A49" s="259"/>
      <c r="B49" s="215"/>
      <c r="C49" s="261"/>
      <c r="D49" s="261"/>
      <c r="E49" s="261"/>
      <c r="F49" s="262"/>
    </row>
    <row r="50" spans="1:6">
      <c r="A50" s="260"/>
      <c r="B50" s="215"/>
      <c r="C50" s="261"/>
      <c r="D50" s="261"/>
      <c r="E50" s="261"/>
      <c r="F50" s="262"/>
    </row>
    <row r="51" spans="1:6" ht="18.75">
      <c r="A51" s="237" t="s">
        <v>48</v>
      </c>
      <c r="B51" s="238"/>
      <c r="C51" s="238"/>
      <c r="D51" s="238"/>
      <c r="E51" s="238"/>
      <c r="F51" s="226"/>
    </row>
    <row r="52" spans="1:6">
      <c r="A52" s="164" t="s">
        <v>37</v>
      </c>
      <c r="B52" s="241"/>
      <c r="C52" s="242"/>
      <c r="D52" s="164" t="s">
        <v>39</v>
      </c>
      <c r="E52" s="220"/>
      <c r="F52" s="221"/>
    </row>
    <row r="53" spans="1:6" ht="18.75">
      <c r="A53" s="222" t="s">
        <v>49</v>
      </c>
      <c r="B53" s="243"/>
      <c r="C53" s="244"/>
      <c r="D53" s="162" t="s">
        <v>50</v>
      </c>
      <c r="E53" s="225">
        <f>SUM(E55:E57,B55:B57)</f>
        <v>0</v>
      </c>
      <c r="F53" s="226"/>
    </row>
    <row r="54" spans="1:6">
      <c r="A54" s="207" t="s">
        <v>37</v>
      </c>
      <c r="B54" s="33" t="s">
        <v>51</v>
      </c>
      <c r="C54" s="33" t="s">
        <v>52</v>
      </c>
      <c r="D54" s="207" t="s">
        <v>39</v>
      </c>
      <c r="E54" s="33" t="s">
        <v>53</v>
      </c>
      <c r="F54" s="33" t="s">
        <v>54</v>
      </c>
    </row>
    <row r="55" spans="1:6">
      <c r="A55" s="207"/>
      <c r="B55" s="34"/>
      <c r="C55" s="34"/>
      <c r="D55" s="208"/>
      <c r="E55" s="34"/>
      <c r="F55" s="34"/>
    </row>
    <row r="56" spans="1:6">
      <c r="A56" s="207"/>
      <c r="B56" s="34"/>
      <c r="C56" s="34"/>
      <c r="D56" s="208"/>
      <c r="E56" s="34"/>
      <c r="F56" s="35"/>
    </row>
    <row r="57" spans="1:6">
      <c r="A57" s="207"/>
      <c r="B57" s="34"/>
      <c r="C57" s="34"/>
      <c r="D57" s="208"/>
      <c r="E57" s="34"/>
      <c r="F57" s="35"/>
    </row>
  </sheetData>
  <mergeCells count="42">
    <mergeCell ref="A54:A57"/>
    <mergeCell ref="D54:D57"/>
    <mergeCell ref="A43:A50"/>
    <mergeCell ref="B43:F43"/>
    <mergeCell ref="B44:F44"/>
    <mergeCell ref="B45:F45"/>
    <mergeCell ref="B46:F46"/>
    <mergeCell ref="B47:F47"/>
    <mergeCell ref="B48:F48"/>
    <mergeCell ref="B49:F49"/>
    <mergeCell ref="B50:F50"/>
    <mergeCell ref="A51:F51"/>
    <mergeCell ref="B52:C52"/>
    <mergeCell ref="E52:F52"/>
    <mergeCell ref="A53:C53"/>
    <mergeCell ref="E53:F53"/>
    <mergeCell ref="A36:F36"/>
    <mergeCell ref="A37:A42"/>
    <mergeCell ref="B37:F37"/>
    <mergeCell ref="B38:F38"/>
    <mergeCell ref="B39:F39"/>
    <mergeCell ref="B40:F40"/>
    <mergeCell ref="B41:F41"/>
    <mergeCell ref="B42:F42"/>
    <mergeCell ref="A24:A29"/>
    <mergeCell ref="E24:F24"/>
    <mergeCell ref="E25:F25"/>
    <mergeCell ref="A30:F30"/>
    <mergeCell ref="A31:A35"/>
    <mergeCell ref="D31:D35"/>
    <mergeCell ref="B34:B35"/>
    <mergeCell ref="A16:F16"/>
    <mergeCell ref="E17:F17"/>
    <mergeCell ref="A18:A23"/>
    <mergeCell ref="E18:F18"/>
    <mergeCell ref="E19:F19"/>
    <mergeCell ref="A1:F1"/>
    <mergeCell ref="A3:B3"/>
    <mergeCell ref="A10:F10"/>
    <mergeCell ref="A11:A15"/>
    <mergeCell ref="D12:D13"/>
    <mergeCell ref="D14:D15"/>
  </mergeCells>
  <phoneticPr fontId="2" type="noConversion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G57"/>
  <sheetViews>
    <sheetView topLeftCell="A16" workbookViewId="0">
      <selection activeCell="B7" sqref="B7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29.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167" t="s">
        <v>1</v>
      </c>
      <c r="B2" s="36">
        <v>42575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167" t="s">
        <v>6</v>
      </c>
      <c r="B4" s="12">
        <v>211150</v>
      </c>
      <c r="C4" s="13" t="s">
        <v>7</v>
      </c>
      <c r="D4" s="14">
        <v>0</v>
      </c>
      <c r="E4" s="15" t="s">
        <v>8</v>
      </c>
      <c r="F4" s="14">
        <v>0.15</v>
      </c>
    </row>
    <row r="5" spans="1:7">
      <c r="A5" s="167" t="s">
        <v>9</v>
      </c>
      <c r="B5" s="16">
        <f>B6-B4</f>
        <v>473850</v>
      </c>
      <c r="C5" s="15" t="s">
        <v>10</v>
      </c>
      <c r="D5" s="14">
        <v>0.11</v>
      </c>
      <c r="E5" s="15" t="s">
        <v>11</v>
      </c>
      <c r="F5" s="14">
        <v>0</v>
      </c>
      <c r="G5" s="17">
        <f>B6+B7</f>
        <v>55053730</v>
      </c>
    </row>
    <row r="6" spans="1:7">
      <c r="A6" s="167" t="s">
        <v>12</v>
      </c>
      <c r="B6" s="16">
        <v>685000</v>
      </c>
      <c r="C6" s="13" t="s">
        <v>13</v>
      </c>
      <c r="D6" s="14">
        <v>0.08</v>
      </c>
      <c r="E6" s="15" t="s">
        <v>14</v>
      </c>
      <c r="F6" s="14">
        <v>0</v>
      </c>
      <c r="G6" s="18"/>
    </row>
    <row r="7" spans="1:7">
      <c r="A7" s="167" t="s">
        <v>15</v>
      </c>
      <c r="B7" s="16">
        <f>B6+'07.23'!B7</f>
        <v>54368730</v>
      </c>
      <c r="C7" s="15" t="s">
        <v>16</v>
      </c>
      <c r="D7" s="14">
        <v>0.32</v>
      </c>
      <c r="E7" s="15" t="s">
        <v>17</v>
      </c>
      <c r="F7" s="14">
        <v>0.26</v>
      </c>
      <c r="G7" s="19"/>
    </row>
    <row r="8" spans="1:7">
      <c r="A8" s="167" t="s">
        <v>18</v>
      </c>
      <c r="B8" s="110">
        <v>70548700</v>
      </c>
      <c r="C8" s="13" t="s">
        <v>19</v>
      </c>
      <c r="D8" s="14">
        <v>0.03</v>
      </c>
      <c r="E8" s="15"/>
      <c r="F8" s="14"/>
    </row>
    <row r="9" spans="1:7">
      <c r="A9" s="167" t="s">
        <v>20</v>
      </c>
      <c r="B9" s="20">
        <f>B7/B8</f>
        <v>0.77065530619274347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167" t="s">
        <v>23</v>
      </c>
      <c r="C11" s="167" t="s">
        <v>24</v>
      </c>
      <c r="D11" s="167" t="s">
        <v>25</v>
      </c>
      <c r="E11" s="167"/>
      <c r="F11" s="22" t="s">
        <v>26</v>
      </c>
    </row>
    <row r="12" spans="1:7">
      <c r="A12" s="205"/>
      <c r="B12" s="23" t="s">
        <v>399</v>
      </c>
      <c r="C12" s="8" t="s">
        <v>637</v>
      </c>
      <c r="D12" s="206" t="s">
        <v>27</v>
      </c>
      <c r="E12" s="23" t="s">
        <v>640</v>
      </c>
      <c r="F12" s="8">
        <v>5</v>
      </c>
    </row>
    <row r="13" spans="1:7">
      <c r="A13" s="205"/>
      <c r="B13" s="23" t="s">
        <v>400</v>
      </c>
      <c r="C13" s="8" t="s">
        <v>86</v>
      </c>
      <c r="D13" s="206"/>
      <c r="E13" s="23" t="s">
        <v>641</v>
      </c>
      <c r="F13" s="8">
        <v>2</v>
      </c>
    </row>
    <row r="14" spans="1:7">
      <c r="A14" s="205"/>
      <c r="B14" s="23" t="s">
        <v>401</v>
      </c>
      <c r="C14" s="8" t="s">
        <v>638</v>
      </c>
      <c r="D14" s="206" t="s">
        <v>28</v>
      </c>
      <c r="E14" s="23" t="s">
        <v>642</v>
      </c>
      <c r="F14" s="8">
        <v>0</v>
      </c>
    </row>
    <row r="15" spans="1:7">
      <c r="A15" s="205"/>
      <c r="B15" s="23" t="s">
        <v>402</v>
      </c>
      <c r="C15" s="8" t="s">
        <v>639</v>
      </c>
      <c r="D15" s="206"/>
      <c r="E15" s="23" t="s">
        <v>643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167" t="s">
        <v>30</v>
      </c>
      <c r="C17" s="167" t="s">
        <v>31</v>
      </c>
      <c r="D17" s="167" t="s">
        <v>32</v>
      </c>
      <c r="E17" s="227" t="s">
        <v>33</v>
      </c>
      <c r="F17" s="228"/>
    </row>
    <row r="18" spans="1:6">
      <c r="A18" s="205" t="s">
        <v>34</v>
      </c>
      <c r="B18" s="25">
        <v>0.51041666666666663</v>
      </c>
      <c r="C18" s="25" t="s">
        <v>623</v>
      </c>
      <c r="D18" s="26">
        <v>2</v>
      </c>
      <c r="E18" s="239"/>
      <c r="F18" s="240"/>
    </row>
    <row r="19" spans="1:6">
      <c r="A19" s="205"/>
      <c r="B19" s="25">
        <v>0.54166666666666663</v>
      </c>
      <c r="C19" s="25" t="s">
        <v>622</v>
      </c>
      <c r="D19" s="26">
        <v>3</v>
      </c>
      <c r="E19" s="230"/>
      <c r="F19" s="231"/>
    </row>
    <row r="20" spans="1:6">
      <c r="A20" s="205"/>
      <c r="B20" s="25">
        <v>0.54166666666666663</v>
      </c>
      <c r="C20" s="25" t="s">
        <v>621</v>
      </c>
      <c r="D20" s="26">
        <v>2</v>
      </c>
      <c r="E20" s="89"/>
      <c r="F20" s="90"/>
    </row>
    <row r="21" spans="1:6">
      <c r="A21" s="205"/>
      <c r="B21" s="25"/>
      <c r="C21" s="25"/>
      <c r="D21" s="26"/>
      <c r="E21" s="89"/>
      <c r="F21" s="90"/>
    </row>
    <row r="22" spans="1:6">
      <c r="A22" s="205"/>
      <c r="B22" s="25"/>
      <c r="C22" s="3"/>
      <c r="D22" s="3"/>
      <c r="E22" s="89"/>
      <c r="F22" s="90"/>
    </row>
    <row r="23" spans="1:6">
      <c r="A23" s="229"/>
      <c r="B23" s="25"/>
      <c r="C23" s="8"/>
      <c r="D23" s="26"/>
      <c r="E23" s="89"/>
      <c r="F23" s="90"/>
    </row>
    <row r="24" spans="1:6">
      <c r="A24" s="205" t="s">
        <v>35</v>
      </c>
      <c r="B24" s="43"/>
      <c r="C24" s="25"/>
      <c r="D24" s="26"/>
      <c r="E24" s="230"/>
      <c r="F24" s="231"/>
    </row>
    <row r="25" spans="1:6">
      <c r="A25" s="205"/>
      <c r="B25" s="25"/>
      <c r="C25" s="25"/>
      <c r="D25" s="26"/>
      <c r="E25" s="239"/>
      <c r="F25" s="240"/>
    </row>
    <row r="26" spans="1:6">
      <c r="A26" s="205"/>
      <c r="B26" s="25"/>
      <c r="C26" s="25"/>
      <c r="D26" s="26"/>
      <c r="E26" s="89"/>
      <c r="F26" s="90"/>
    </row>
    <row r="27" spans="1:6">
      <c r="A27" s="205"/>
      <c r="B27" s="25"/>
      <c r="C27" s="25"/>
      <c r="D27" s="26"/>
      <c r="E27" s="89"/>
      <c r="F27" s="90"/>
    </row>
    <row r="28" spans="1:6">
      <c r="A28" s="205"/>
      <c r="B28" s="25"/>
      <c r="C28" s="25"/>
      <c r="D28" s="158"/>
      <c r="E28" s="89"/>
      <c r="F28" s="90"/>
    </row>
    <row r="29" spans="1:6">
      <c r="A29" s="205"/>
      <c r="B29" s="25"/>
      <c r="C29" s="25"/>
      <c r="D29" s="26"/>
      <c r="E29" s="89"/>
      <c r="F29" s="90"/>
    </row>
    <row r="30" spans="1:6" ht="18.75">
      <c r="A30" s="237"/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 t="s">
        <v>624</v>
      </c>
      <c r="D31" s="212" t="s">
        <v>39</v>
      </c>
      <c r="E31" s="167" t="s">
        <v>38</v>
      </c>
      <c r="F31" s="24" t="s">
        <v>644</v>
      </c>
    </row>
    <row r="32" spans="1:6">
      <c r="A32" s="213"/>
      <c r="B32" s="29" t="s">
        <v>40</v>
      </c>
      <c r="C32" s="28" t="s">
        <v>630</v>
      </c>
      <c r="D32" s="234"/>
      <c r="E32" s="22" t="s">
        <v>563</v>
      </c>
      <c r="F32" s="24" t="s">
        <v>645</v>
      </c>
    </row>
    <row r="33" spans="1:6">
      <c r="A33" s="213"/>
      <c r="B33" s="30" t="s">
        <v>42</v>
      </c>
      <c r="C33" s="28" t="s">
        <v>631</v>
      </c>
      <c r="D33" s="234"/>
      <c r="E33" s="22" t="s">
        <v>43</v>
      </c>
      <c r="F33" s="24" t="s">
        <v>646</v>
      </c>
    </row>
    <row r="34" spans="1:6">
      <c r="A34" s="232"/>
      <c r="B34" s="248" t="s">
        <v>393</v>
      </c>
      <c r="C34" s="28" t="s">
        <v>627</v>
      </c>
      <c r="D34" s="235"/>
      <c r="E34" s="22" t="s">
        <v>45</v>
      </c>
      <c r="F34" s="24" t="s">
        <v>647</v>
      </c>
    </row>
    <row r="35" spans="1:6">
      <c r="A35" s="233"/>
      <c r="B35" s="249"/>
      <c r="C35" s="28" t="s">
        <v>626</v>
      </c>
      <c r="D35" s="236"/>
      <c r="E35" s="22" t="s">
        <v>562</v>
      </c>
      <c r="F35" s="24"/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564</v>
      </c>
      <c r="B37" s="209" t="s">
        <v>635</v>
      </c>
      <c r="C37" s="216"/>
      <c r="D37" s="216"/>
      <c r="E37" s="216"/>
      <c r="F37" s="217"/>
    </row>
    <row r="38" spans="1:6">
      <c r="A38" s="213"/>
      <c r="B38" s="209" t="s">
        <v>633</v>
      </c>
      <c r="C38" s="216"/>
      <c r="D38" s="216"/>
      <c r="E38" s="216"/>
      <c r="F38" s="217"/>
    </row>
    <row r="39" spans="1:6">
      <c r="A39" s="213"/>
      <c r="B39" s="209" t="s">
        <v>634</v>
      </c>
      <c r="C39" s="261"/>
      <c r="D39" s="261"/>
      <c r="E39" s="261"/>
      <c r="F39" s="262"/>
    </row>
    <row r="40" spans="1:6">
      <c r="A40" s="213"/>
      <c r="B40" s="209" t="s">
        <v>636</v>
      </c>
      <c r="C40" s="261"/>
      <c r="D40" s="261"/>
      <c r="E40" s="261"/>
      <c r="F40" s="262"/>
    </row>
    <row r="41" spans="1:6">
      <c r="A41" s="213"/>
      <c r="B41" s="209"/>
      <c r="C41" s="261"/>
      <c r="D41" s="261"/>
      <c r="E41" s="261"/>
      <c r="F41" s="262"/>
    </row>
    <row r="42" spans="1:6">
      <c r="A42" s="214"/>
      <c r="B42" s="215"/>
      <c r="C42" s="261"/>
      <c r="D42" s="261"/>
      <c r="E42" s="261"/>
      <c r="F42" s="262"/>
    </row>
    <row r="43" spans="1:6">
      <c r="A43" s="258" t="s">
        <v>156</v>
      </c>
      <c r="B43" s="209" t="s">
        <v>648</v>
      </c>
      <c r="C43" s="261"/>
      <c r="D43" s="261"/>
      <c r="E43" s="261"/>
      <c r="F43" s="262"/>
    </row>
    <row r="44" spans="1:6">
      <c r="A44" s="259"/>
      <c r="B44" s="209" t="s">
        <v>649</v>
      </c>
      <c r="C44" s="261"/>
      <c r="D44" s="261"/>
      <c r="E44" s="261"/>
      <c r="F44" s="262"/>
    </row>
    <row r="45" spans="1:6">
      <c r="A45" s="259"/>
      <c r="B45" s="209" t="s">
        <v>651</v>
      </c>
      <c r="C45" s="261"/>
      <c r="D45" s="261"/>
      <c r="E45" s="261"/>
      <c r="F45" s="262"/>
    </row>
    <row r="46" spans="1:6">
      <c r="A46" s="259"/>
      <c r="B46" s="209" t="s">
        <v>650</v>
      </c>
      <c r="C46" s="261"/>
      <c r="D46" s="261"/>
      <c r="E46" s="261"/>
      <c r="F46" s="262"/>
    </row>
    <row r="47" spans="1:6">
      <c r="A47" s="259"/>
      <c r="B47" s="209"/>
      <c r="C47" s="261"/>
      <c r="D47" s="261"/>
      <c r="E47" s="261"/>
      <c r="F47" s="262"/>
    </row>
    <row r="48" spans="1:6">
      <c r="A48" s="259"/>
      <c r="B48" s="209"/>
      <c r="C48" s="261"/>
      <c r="D48" s="261"/>
      <c r="E48" s="261"/>
      <c r="F48" s="262"/>
    </row>
    <row r="49" spans="1:6">
      <c r="A49" s="259"/>
      <c r="B49" s="215"/>
      <c r="C49" s="261"/>
      <c r="D49" s="261"/>
      <c r="E49" s="261"/>
      <c r="F49" s="262"/>
    </row>
    <row r="50" spans="1:6">
      <c r="A50" s="260"/>
      <c r="B50" s="215"/>
      <c r="C50" s="261"/>
      <c r="D50" s="261"/>
      <c r="E50" s="261"/>
      <c r="F50" s="262"/>
    </row>
    <row r="51" spans="1:6" ht="18.75">
      <c r="A51" s="237" t="s">
        <v>48</v>
      </c>
      <c r="B51" s="238"/>
      <c r="C51" s="238"/>
      <c r="D51" s="238"/>
      <c r="E51" s="238"/>
      <c r="F51" s="226"/>
    </row>
    <row r="52" spans="1:6">
      <c r="A52" s="166" t="s">
        <v>37</v>
      </c>
      <c r="B52" s="241"/>
      <c r="C52" s="242"/>
      <c r="D52" s="166" t="s">
        <v>39</v>
      </c>
      <c r="E52" s="220"/>
      <c r="F52" s="221"/>
    </row>
    <row r="53" spans="1:6" ht="18.75">
      <c r="A53" s="222" t="s">
        <v>49</v>
      </c>
      <c r="B53" s="243"/>
      <c r="C53" s="244"/>
      <c r="D53" s="165" t="s">
        <v>50</v>
      </c>
      <c r="E53" s="225">
        <f>SUM(E55:E57,B55:B57)</f>
        <v>53750</v>
      </c>
      <c r="F53" s="226"/>
    </row>
    <row r="54" spans="1:6">
      <c r="A54" s="207" t="s">
        <v>37</v>
      </c>
      <c r="B54" s="33" t="s">
        <v>51</v>
      </c>
      <c r="C54" s="33" t="s">
        <v>52</v>
      </c>
      <c r="D54" s="207" t="s">
        <v>39</v>
      </c>
      <c r="E54" s="33" t="s">
        <v>53</v>
      </c>
      <c r="F54" s="33" t="s">
        <v>54</v>
      </c>
    </row>
    <row r="55" spans="1:6">
      <c r="A55" s="207"/>
      <c r="B55" s="34">
        <v>23750</v>
      </c>
      <c r="C55" s="34" t="s">
        <v>618</v>
      </c>
      <c r="D55" s="208"/>
      <c r="E55" s="34">
        <v>18000</v>
      </c>
      <c r="F55" s="34" t="s">
        <v>619</v>
      </c>
    </row>
    <row r="56" spans="1:6">
      <c r="A56" s="207"/>
      <c r="B56" s="34"/>
      <c r="C56" s="34"/>
      <c r="D56" s="208"/>
      <c r="E56" s="34">
        <v>12000</v>
      </c>
      <c r="F56" s="35" t="s">
        <v>620</v>
      </c>
    </row>
    <row r="57" spans="1:6">
      <c r="A57" s="207"/>
      <c r="B57" s="34"/>
      <c r="C57" s="34"/>
      <c r="D57" s="208"/>
      <c r="E57" s="34"/>
      <c r="F57" s="35"/>
    </row>
  </sheetData>
  <mergeCells count="42">
    <mergeCell ref="A24:A29"/>
    <mergeCell ref="E24:F24"/>
    <mergeCell ref="E25:F25"/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A30:F30"/>
    <mergeCell ref="A31:A35"/>
    <mergeCell ref="D31:D35"/>
    <mergeCell ref="B34:B35"/>
    <mergeCell ref="A36:F36"/>
    <mergeCell ref="B41:F41"/>
    <mergeCell ref="B42:F42"/>
    <mergeCell ref="A43:A50"/>
    <mergeCell ref="B43:F43"/>
    <mergeCell ref="B44:F44"/>
    <mergeCell ref="B45:F45"/>
    <mergeCell ref="B46:F46"/>
    <mergeCell ref="B47:F47"/>
    <mergeCell ref="B48:F48"/>
    <mergeCell ref="B49:F49"/>
    <mergeCell ref="A37:A42"/>
    <mergeCell ref="B37:F37"/>
    <mergeCell ref="B38:F38"/>
    <mergeCell ref="B39:F39"/>
    <mergeCell ref="B40:F40"/>
    <mergeCell ref="A54:A57"/>
    <mergeCell ref="D54:D57"/>
    <mergeCell ref="B50:F50"/>
    <mergeCell ref="A51:F51"/>
    <mergeCell ref="B52:C52"/>
    <mergeCell ref="E52:F52"/>
    <mergeCell ref="A53:C53"/>
    <mergeCell ref="E53:F53"/>
  </mergeCells>
  <phoneticPr fontId="2" type="noConversion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G57"/>
  <sheetViews>
    <sheetView topLeftCell="A16" workbookViewId="0">
      <selection activeCell="B47" sqref="B47:F47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29.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169" t="s">
        <v>1</v>
      </c>
      <c r="B2" s="36">
        <v>42576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171" t="s">
        <v>6</v>
      </c>
      <c r="B4" s="12">
        <v>995900</v>
      </c>
      <c r="C4" s="13" t="s">
        <v>7</v>
      </c>
      <c r="D4" s="14">
        <v>0.11</v>
      </c>
      <c r="E4" s="15" t="s">
        <v>8</v>
      </c>
      <c r="F4" s="14">
        <v>0.14000000000000001</v>
      </c>
    </row>
    <row r="5" spans="1:7">
      <c r="A5" s="171" t="s">
        <v>9</v>
      </c>
      <c r="B5" s="16">
        <f>B6-B4</f>
        <v>564000</v>
      </c>
      <c r="C5" s="15" t="s">
        <v>10</v>
      </c>
      <c r="D5" s="14">
        <v>0.1</v>
      </c>
      <c r="E5" s="15" t="s">
        <v>11</v>
      </c>
      <c r="F5" s="14">
        <v>0</v>
      </c>
      <c r="G5" s="17">
        <f>B6+B7</f>
        <v>57488530</v>
      </c>
    </row>
    <row r="6" spans="1:7">
      <c r="A6" s="171" t="s">
        <v>12</v>
      </c>
      <c r="B6" s="16">
        <v>1559900</v>
      </c>
      <c r="C6" s="13" t="s">
        <v>13</v>
      </c>
      <c r="D6" s="14">
        <v>0.09</v>
      </c>
      <c r="E6" s="15" t="s">
        <v>14</v>
      </c>
      <c r="F6" s="14">
        <v>0</v>
      </c>
      <c r="G6" s="18"/>
    </row>
    <row r="7" spans="1:7">
      <c r="A7" s="171" t="s">
        <v>15</v>
      </c>
      <c r="B7" s="16">
        <f>B6+'7.24'!B7</f>
        <v>55928630</v>
      </c>
      <c r="C7" s="15" t="s">
        <v>16</v>
      </c>
      <c r="D7" s="14">
        <v>0.22</v>
      </c>
      <c r="E7" s="15" t="s">
        <v>17</v>
      </c>
      <c r="F7" s="14">
        <v>0.28999999999999998</v>
      </c>
      <c r="G7" s="19"/>
    </row>
    <row r="8" spans="1:7">
      <c r="A8" s="171" t="s">
        <v>18</v>
      </c>
      <c r="B8" s="110">
        <v>70548700</v>
      </c>
      <c r="C8" s="13" t="s">
        <v>19</v>
      </c>
      <c r="D8" s="14">
        <v>0.03</v>
      </c>
      <c r="E8" s="15"/>
      <c r="F8" s="14"/>
    </row>
    <row r="9" spans="1:7">
      <c r="A9" s="171" t="s">
        <v>20</v>
      </c>
      <c r="B9" s="20">
        <f>B7/B8</f>
        <v>0.79276627351035522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171" t="s">
        <v>23</v>
      </c>
      <c r="C11" s="171" t="s">
        <v>24</v>
      </c>
      <c r="D11" s="171" t="s">
        <v>25</v>
      </c>
      <c r="E11" s="171"/>
      <c r="F11" s="22" t="s">
        <v>26</v>
      </c>
    </row>
    <row r="12" spans="1:7">
      <c r="A12" s="205"/>
      <c r="B12" s="23" t="s">
        <v>399</v>
      </c>
      <c r="C12" s="8" t="s">
        <v>661</v>
      </c>
      <c r="D12" s="206" t="s">
        <v>27</v>
      </c>
      <c r="E12" s="23" t="s">
        <v>665</v>
      </c>
      <c r="F12" s="8">
        <v>5</v>
      </c>
    </row>
    <row r="13" spans="1:7">
      <c r="A13" s="205"/>
      <c r="B13" s="23" t="s">
        <v>400</v>
      </c>
      <c r="C13" s="8" t="s">
        <v>662</v>
      </c>
      <c r="D13" s="206"/>
      <c r="E13" s="23" t="s">
        <v>573</v>
      </c>
      <c r="F13" s="8">
        <v>3</v>
      </c>
    </row>
    <row r="14" spans="1:7">
      <c r="A14" s="205"/>
      <c r="B14" s="23" t="s">
        <v>401</v>
      </c>
      <c r="C14" s="8" t="s">
        <v>663</v>
      </c>
      <c r="D14" s="206" t="s">
        <v>28</v>
      </c>
      <c r="E14" s="23" t="s">
        <v>445</v>
      </c>
      <c r="F14" s="8">
        <v>0</v>
      </c>
    </row>
    <row r="15" spans="1:7">
      <c r="A15" s="205"/>
      <c r="B15" s="23" t="s">
        <v>402</v>
      </c>
      <c r="C15" s="8" t="s">
        <v>664</v>
      </c>
      <c r="D15" s="206"/>
      <c r="E15" s="23" t="s">
        <v>666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169" t="s">
        <v>30</v>
      </c>
      <c r="C17" s="169" t="s">
        <v>31</v>
      </c>
      <c r="D17" s="169" t="s">
        <v>32</v>
      </c>
      <c r="E17" s="227" t="s">
        <v>33</v>
      </c>
      <c r="F17" s="228"/>
    </row>
    <row r="18" spans="1:6">
      <c r="A18" s="205" t="s">
        <v>34</v>
      </c>
      <c r="B18" s="25">
        <v>0.52083333333333337</v>
      </c>
      <c r="C18" s="25" t="s">
        <v>652</v>
      </c>
      <c r="D18" s="26">
        <v>5</v>
      </c>
      <c r="E18" s="239"/>
      <c r="F18" s="240"/>
    </row>
    <row r="19" spans="1:6">
      <c r="A19" s="205"/>
      <c r="B19" s="25">
        <v>6.9444444444444434E-2</v>
      </c>
      <c r="C19" s="25" t="s">
        <v>674</v>
      </c>
      <c r="D19" s="26">
        <v>5</v>
      </c>
      <c r="E19" s="230"/>
      <c r="F19" s="231"/>
    </row>
    <row r="20" spans="1:6">
      <c r="A20" s="205"/>
      <c r="B20" s="25"/>
      <c r="C20" s="25"/>
      <c r="D20" s="26"/>
      <c r="E20" s="89"/>
      <c r="F20" s="90"/>
    </row>
    <row r="21" spans="1:6">
      <c r="A21" s="205"/>
      <c r="B21" s="25"/>
      <c r="C21" s="25"/>
      <c r="D21" s="26"/>
      <c r="E21" s="89"/>
      <c r="F21" s="90"/>
    </row>
    <row r="22" spans="1:6">
      <c r="A22" s="205"/>
      <c r="B22" s="25"/>
      <c r="C22" s="3"/>
      <c r="D22" s="3"/>
      <c r="E22" s="89"/>
      <c r="F22" s="90"/>
    </row>
    <row r="23" spans="1:6">
      <c r="A23" s="229"/>
      <c r="B23" s="25"/>
      <c r="C23" s="8"/>
      <c r="D23" s="26"/>
      <c r="E23" s="89"/>
      <c r="F23" s="90"/>
    </row>
    <row r="24" spans="1:6">
      <c r="A24" s="205" t="s">
        <v>35</v>
      </c>
      <c r="B24" s="25">
        <v>0.3125</v>
      </c>
      <c r="C24" s="25" t="s">
        <v>653</v>
      </c>
      <c r="D24" s="26">
        <v>2</v>
      </c>
      <c r="E24" s="230"/>
      <c r="F24" s="231"/>
    </row>
    <row r="25" spans="1:6">
      <c r="A25" s="205"/>
      <c r="B25" s="25">
        <v>0.3125</v>
      </c>
      <c r="C25" s="25" t="s">
        <v>654</v>
      </c>
      <c r="D25" s="26">
        <v>6</v>
      </c>
      <c r="E25" s="89"/>
      <c r="F25" s="90"/>
    </row>
    <row r="26" spans="1:6">
      <c r="A26" s="205"/>
      <c r="B26" s="25">
        <v>0.33333333333333331</v>
      </c>
      <c r="C26" s="25" t="s">
        <v>673</v>
      </c>
      <c r="D26" s="26">
        <v>2</v>
      </c>
      <c r="E26" s="89"/>
      <c r="F26" s="90"/>
    </row>
    <row r="27" spans="1:6">
      <c r="A27" s="205"/>
      <c r="B27" s="25">
        <v>0.27083333333333331</v>
      </c>
      <c r="C27" s="25" t="s">
        <v>674</v>
      </c>
      <c r="D27" s="158">
        <v>4</v>
      </c>
      <c r="E27" s="89"/>
      <c r="F27" s="90"/>
    </row>
    <row r="28" spans="1:6">
      <c r="A28" s="205"/>
      <c r="B28" s="25"/>
      <c r="C28" s="25"/>
      <c r="D28" s="26"/>
      <c r="E28" s="89"/>
      <c r="F28" s="90"/>
    </row>
    <row r="29" spans="1:6">
      <c r="A29" s="205"/>
      <c r="E29" s="89"/>
      <c r="F29" s="90"/>
    </row>
    <row r="30" spans="1:6" ht="18.75">
      <c r="A30" s="237"/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 t="s">
        <v>658</v>
      </c>
      <c r="D31" s="212" t="s">
        <v>39</v>
      </c>
      <c r="E31" s="169" t="s">
        <v>38</v>
      </c>
      <c r="F31" s="24" t="s">
        <v>667</v>
      </c>
    </row>
    <row r="32" spans="1:6">
      <c r="A32" s="213"/>
      <c r="B32" s="29" t="s">
        <v>40</v>
      </c>
      <c r="C32" s="28" t="s">
        <v>659</v>
      </c>
      <c r="D32" s="234"/>
      <c r="E32" s="22" t="s">
        <v>563</v>
      </c>
      <c r="F32" s="24" t="s">
        <v>668</v>
      </c>
    </row>
    <row r="33" spans="1:6">
      <c r="A33" s="213"/>
      <c r="B33" s="30" t="s">
        <v>42</v>
      </c>
      <c r="C33" s="28" t="s">
        <v>660</v>
      </c>
      <c r="D33" s="234"/>
      <c r="E33" s="22" t="s">
        <v>43</v>
      </c>
      <c r="F33" s="24" t="s">
        <v>669</v>
      </c>
    </row>
    <row r="34" spans="1:6">
      <c r="A34" s="232"/>
      <c r="B34" s="248" t="s">
        <v>393</v>
      </c>
      <c r="C34" s="28" t="s">
        <v>469</v>
      </c>
      <c r="D34" s="235"/>
      <c r="E34" s="22" t="s">
        <v>45</v>
      </c>
      <c r="F34" s="24" t="s">
        <v>670</v>
      </c>
    </row>
    <row r="35" spans="1:6">
      <c r="A35" s="233"/>
      <c r="B35" s="249"/>
      <c r="C35" s="28" t="s">
        <v>391</v>
      </c>
      <c r="D35" s="236"/>
      <c r="E35" s="22" t="s">
        <v>562</v>
      </c>
      <c r="F35" s="24"/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564</v>
      </c>
      <c r="B37" s="209" t="s">
        <v>655</v>
      </c>
      <c r="C37" s="216"/>
      <c r="D37" s="216"/>
      <c r="E37" s="216"/>
      <c r="F37" s="217"/>
    </row>
    <row r="38" spans="1:6">
      <c r="A38" s="213"/>
      <c r="B38" s="209" t="s">
        <v>656</v>
      </c>
      <c r="C38" s="216"/>
      <c r="D38" s="216"/>
      <c r="E38" s="216"/>
      <c r="F38" s="217"/>
    </row>
    <row r="39" spans="1:6">
      <c r="A39" s="213"/>
      <c r="B39" s="209" t="s">
        <v>657</v>
      </c>
      <c r="C39" s="261"/>
      <c r="D39" s="261"/>
      <c r="E39" s="261"/>
      <c r="F39" s="262"/>
    </row>
    <row r="40" spans="1:6">
      <c r="A40" s="213"/>
      <c r="B40" s="209"/>
      <c r="C40" s="261"/>
      <c r="D40" s="261"/>
      <c r="E40" s="261"/>
      <c r="F40" s="262"/>
    </row>
    <row r="41" spans="1:6">
      <c r="A41" s="213"/>
      <c r="B41" s="209"/>
      <c r="C41" s="261"/>
      <c r="D41" s="261"/>
      <c r="E41" s="261"/>
      <c r="F41" s="262"/>
    </row>
    <row r="42" spans="1:6">
      <c r="A42" s="214"/>
      <c r="B42" s="215"/>
      <c r="C42" s="261"/>
      <c r="D42" s="261"/>
      <c r="E42" s="261"/>
      <c r="F42" s="262"/>
    </row>
    <row r="43" spans="1:6">
      <c r="A43" s="258" t="s">
        <v>155</v>
      </c>
      <c r="B43" s="209" t="s">
        <v>671</v>
      </c>
      <c r="C43" s="261"/>
      <c r="D43" s="261"/>
      <c r="E43" s="261"/>
      <c r="F43" s="262"/>
    </row>
    <row r="44" spans="1:6">
      <c r="A44" s="259"/>
      <c r="B44" s="209" t="s">
        <v>672</v>
      </c>
      <c r="C44" s="261"/>
      <c r="D44" s="261"/>
      <c r="E44" s="261"/>
      <c r="F44" s="262"/>
    </row>
    <row r="45" spans="1:6">
      <c r="A45" s="259"/>
      <c r="B45" s="209" t="s">
        <v>675</v>
      </c>
      <c r="C45" s="261"/>
      <c r="D45" s="261"/>
      <c r="E45" s="261"/>
      <c r="F45" s="262"/>
    </row>
    <row r="46" spans="1:6">
      <c r="A46" s="259"/>
      <c r="B46" s="209" t="s">
        <v>676</v>
      </c>
      <c r="C46" s="261"/>
      <c r="D46" s="261"/>
      <c r="E46" s="261"/>
      <c r="F46" s="262"/>
    </row>
    <row r="47" spans="1:6">
      <c r="A47" s="259"/>
      <c r="B47" s="209" t="s">
        <v>677</v>
      </c>
      <c r="C47" s="261"/>
      <c r="D47" s="261"/>
      <c r="E47" s="261"/>
      <c r="F47" s="262"/>
    </row>
    <row r="48" spans="1:6">
      <c r="A48" s="259"/>
      <c r="B48" s="209" t="s">
        <v>678</v>
      </c>
      <c r="C48" s="261"/>
      <c r="D48" s="261"/>
      <c r="E48" s="261"/>
      <c r="F48" s="262"/>
    </row>
    <row r="49" spans="1:6">
      <c r="A49" s="259"/>
      <c r="B49" s="209" t="s">
        <v>679</v>
      </c>
      <c r="C49" s="261"/>
      <c r="D49" s="261"/>
      <c r="E49" s="261"/>
      <c r="F49" s="262"/>
    </row>
    <row r="50" spans="1:6">
      <c r="A50" s="260"/>
      <c r="B50" s="215"/>
      <c r="C50" s="261"/>
      <c r="D50" s="261"/>
      <c r="E50" s="261"/>
      <c r="F50" s="262"/>
    </row>
    <row r="51" spans="1:6" ht="18.75">
      <c r="A51" s="237" t="s">
        <v>48</v>
      </c>
      <c r="B51" s="238"/>
      <c r="C51" s="238"/>
      <c r="D51" s="238"/>
      <c r="E51" s="238"/>
      <c r="F51" s="226"/>
    </row>
    <row r="52" spans="1:6">
      <c r="A52" s="170" t="s">
        <v>37</v>
      </c>
      <c r="B52" s="241"/>
      <c r="C52" s="242"/>
      <c r="D52" s="170" t="s">
        <v>39</v>
      </c>
      <c r="E52" s="220"/>
      <c r="F52" s="221"/>
    </row>
    <row r="53" spans="1:6" ht="18.75">
      <c r="A53" s="222" t="s">
        <v>49</v>
      </c>
      <c r="B53" s="243"/>
      <c r="C53" s="244"/>
      <c r="D53" s="168" t="s">
        <v>50</v>
      </c>
      <c r="E53" s="225">
        <f>SUM(E55:E57,B55:B57)</f>
        <v>0</v>
      </c>
      <c r="F53" s="226"/>
    </row>
    <row r="54" spans="1:6">
      <c r="A54" s="207" t="s">
        <v>37</v>
      </c>
      <c r="B54" s="33" t="s">
        <v>51</v>
      </c>
      <c r="C54" s="33" t="s">
        <v>52</v>
      </c>
      <c r="D54" s="207" t="s">
        <v>39</v>
      </c>
      <c r="E54" s="33" t="s">
        <v>53</v>
      </c>
      <c r="F54" s="33" t="s">
        <v>54</v>
      </c>
    </row>
    <row r="55" spans="1:6">
      <c r="A55" s="207"/>
      <c r="B55" s="34"/>
      <c r="C55" s="34"/>
      <c r="D55" s="208"/>
      <c r="E55" s="34"/>
      <c r="F55" s="34"/>
    </row>
    <row r="56" spans="1:6">
      <c r="A56" s="207"/>
      <c r="B56" s="34"/>
      <c r="C56" s="34"/>
      <c r="D56" s="208"/>
      <c r="E56" s="34"/>
      <c r="F56" s="35"/>
    </row>
    <row r="57" spans="1:6">
      <c r="A57" s="207"/>
      <c r="B57" s="34"/>
      <c r="C57" s="34"/>
      <c r="D57" s="208"/>
      <c r="E57" s="34"/>
      <c r="F57" s="35"/>
    </row>
  </sheetData>
  <mergeCells count="41">
    <mergeCell ref="A54:A57"/>
    <mergeCell ref="D54:D57"/>
    <mergeCell ref="B50:F50"/>
    <mergeCell ref="A51:F51"/>
    <mergeCell ref="B52:C52"/>
    <mergeCell ref="E52:F52"/>
    <mergeCell ref="A53:C53"/>
    <mergeCell ref="E53:F53"/>
    <mergeCell ref="B41:F41"/>
    <mergeCell ref="B42:F42"/>
    <mergeCell ref="A43:A50"/>
    <mergeCell ref="B43:F43"/>
    <mergeCell ref="B44:F44"/>
    <mergeCell ref="B45:F45"/>
    <mergeCell ref="B46:F46"/>
    <mergeCell ref="B47:F47"/>
    <mergeCell ref="B48:F48"/>
    <mergeCell ref="B49:F49"/>
    <mergeCell ref="A37:A42"/>
    <mergeCell ref="B37:F37"/>
    <mergeCell ref="B38:F38"/>
    <mergeCell ref="B39:F39"/>
    <mergeCell ref="B40:F40"/>
    <mergeCell ref="A30:F30"/>
    <mergeCell ref="A31:A35"/>
    <mergeCell ref="D31:D35"/>
    <mergeCell ref="B34:B35"/>
    <mergeCell ref="A36:F36"/>
    <mergeCell ref="A24:A29"/>
    <mergeCell ref="E24:F24"/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G57"/>
  <sheetViews>
    <sheetView topLeftCell="A37" workbookViewId="0">
      <selection activeCell="B46" sqref="B46:F46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29.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174" t="s">
        <v>1</v>
      </c>
      <c r="B2" s="36">
        <v>42577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174" t="s">
        <v>6</v>
      </c>
      <c r="B4" s="12">
        <v>254500</v>
      </c>
      <c r="C4" s="13" t="s">
        <v>7</v>
      </c>
      <c r="D4" s="14">
        <v>0.05</v>
      </c>
      <c r="E4" s="15" t="s">
        <v>8</v>
      </c>
      <c r="F4" s="14">
        <v>0.1</v>
      </c>
    </row>
    <row r="5" spans="1:7">
      <c r="A5" s="174" t="s">
        <v>9</v>
      </c>
      <c r="B5" s="16">
        <f>B6-B4</f>
        <v>2568200</v>
      </c>
      <c r="C5" s="15" t="s">
        <v>10</v>
      </c>
      <c r="D5" s="14">
        <v>0.16</v>
      </c>
      <c r="E5" s="15" t="s">
        <v>11</v>
      </c>
      <c r="F5" s="14">
        <v>0.1</v>
      </c>
      <c r="G5" s="17">
        <f>B6+B7</f>
        <v>61574030</v>
      </c>
    </row>
    <row r="6" spans="1:7">
      <c r="A6" s="174" t="s">
        <v>12</v>
      </c>
      <c r="B6" s="16">
        <v>2822700</v>
      </c>
      <c r="C6" s="13" t="s">
        <v>13</v>
      </c>
      <c r="D6" s="14">
        <v>0.06</v>
      </c>
      <c r="E6" s="15" t="s">
        <v>14</v>
      </c>
      <c r="F6" s="14">
        <v>0</v>
      </c>
      <c r="G6" s="18"/>
    </row>
    <row r="7" spans="1:7">
      <c r="A7" s="174" t="s">
        <v>15</v>
      </c>
      <c r="B7" s="16">
        <f>B6+'7.25'!B7</f>
        <v>58751330</v>
      </c>
      <c r="C7" s="15" t="s">
        <v>16</v>
      </c>
      <c r="D7" s="14">
        <v>0.2</v>
      </c>
      <c r="E7" s="15" t="s">
        <v>17</v>
      </c>
      <c r="F7" s="14">
        <v>0.28999999999999998</v>
      </c>
      <c r="G7" s="19"/>
    </row>
    <row r="8" spans="1:7">
      <c r="A8" s="174" t="s">
        <v>18</v>
      </c>
      <c r="B8" s="110">
        <v>70548700</v>
      </c>
      <c r="C8" s="13" t="s">
        <v>19</v>
      </c>
      <c r="D8" s="14">
        <v>0.01</v>
      </c>
      <c r="E8" s="15"/>
      <c r="F8" s="14"/>
    </row>
    <row r="9" spans="1:7">
      <c r="A9" s="174" t="s">
        <v>20</v>
      </c>
      <c r="B9" s="20">
        <f>B7/B8</f>
        <v>0.83277693281378684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174" t="s">
        <v>23</v>
      </c>
      <c r="C11" s="174" t="s">
        <v>24</v>
      </c>
      <c r="D11" s="174" t="s">
        <v>25</v>
      </c>
      <c r="E11" s="174"/>
      <c r="F11" s="22" t="s">
        <v>26</v>
      </c>
    </row>
    <row r="12" spans="1:7">
      <c r="A12" s="205"/>
      <c r="B12" s="23" t="s">
        <v>399</v>
      </c>
      <c r="C12" s="8" t="s">
        <v>229</v>
      </c>
      <c r="D12" s="206" t="s">
        <v>27</v>
      </c>
      <c r="E12" s="23" t="s">
        <v>703</v>
      </c>
      <c r="F12" s="8">
        <v>10</v>
      </c>
    </row>
    <row r="13" spans="1:7">
      <c r="A13" s="205"/>
      <c r="B13" s="23" t="s">
        <v>400</v>
      </c>
      <c r="C13" s="8" t="s">
        <v>229</v>
      </c>
      <c r="D13" s="206"/>
      <c r="E13" s="23" t="s">
        <v>704</v>
      </c>
      <c r="F13" s="8">
        <v>7</v>
      </c>
    </row>
    <row r="14" spans="1:7">
      <c r="A14" s="205"/>
      <c r="B14" s="23" t="s">
        <v>401</v>
      </c>
      <c r="C14" s="8" t="s">
        <v>725</v>
      </c>
      <c r="D14" s="206" t="s">
        <v>28</v>
      </c>
      <c r="E14" s="23" t="s">
        <v>705</v>
      </c>
      <c r="F14" s="8">
        <v>0</v>
      </c>
    </row>
    <row r="15" spans="1:7">
      <c r="A15" s="205"/>
      <c r="B15" s="23" t="s">
        <v>402</v>
      </c>
      <c r="C15" s="8" t="s">
        <v>202</v>
      </c>
      <c r="D15" s="206"/>
      <c r="E15" s="23" t="s">
        <v>706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174" t="s">
        <v>30</v>
      </c>
      <c r="C17" s="174" t="s">
        <v>31</v>
      </c>
      <c r="D17" s="174" t="s">
        <v>32</v>
      </c>
      <c r="E17" s="227" t="s">
        <v>33</v>
      </c>
      <c r="F17" s="228"/>
    </row>
    <row r="18" spans="1:6">
      <c r="A18" s="205" t="s">
        <v>34</v>
      </c>
      <c r="B18" s="25">
        <v>0.45833333333333331</v>
      </c>
      <c r="C18" s="25" t="s">
        <v>294</v>
      </c>
      <c r="D18" s="26">
        <v>7</v>
      </c>
      <c r="E18" s="239" t="s">
        <v>689</v>
      </c>
      <c r="F18" s="240"/>
    </row>
    <row r="19" spans="1:6">
      <c r="A19" s="205"/>
      <c r="B19" s="25"/>
      <c r="C19" s="25" t="s">
        <v>674</v>
      </c>
      <c r="D19" s="26">
        <v>5</v>
      </c>
      <c r="E19" s="89" t="s">
        <v>695</v>
      </c>
      <c r="F19" s="90" t="s">
        <v>692</v>
      </c>
    </row>
    <row r="20" spans="1:6">
      <c r="A20" s="205"/>
      <c r="B20" s="25"/>
      <c r="C20" s="25" t="s">
        <v>674</v>
      </c>
      <c r="D20" s="26">
        <v>2</v>
      </c>
      <c r="E20" s="89" t="s">
        <v>691</v>
      </c>
      <c r="F20" s="90"/>
    </row>
    <row r="21" spans="1:6">
      <c r="A21" s="205"/>
      <c r="B21" s="25"/>
      <c r="C21" s="25" t="s">
        <v>674</v>
      </c>
      <c r="D21" s="26">
        <v>1</v>
      </c>
      <c r="E21" s="89" t="s">
        <v>694</v>
      </c>
      <c r="F21" s="90"/>
    </row>
    <row r="22" spans="1:6">
      <c r="A22" s="205"/>
      <c r="B22" s="25"/>
      <c r="C22" s="3"/>
      <c r="D22" s="3"/>
      <c r="E22" s="89" t="s">
        <v>693</v>
      </c>
      <c r="F22" s="90"/>
    </row>
    <row r="23" spans="1:6">
      <c r="A23" s="229"/>
      <c r="B23" s="25"/>
      <c r="C23" s="8"/>
      <c r="D23" s="26"/>
      <c r="E23" s="89" t="s">
        <v>690</v>
      </c>
      <c r="F23" s="90"/>
    </row>
    <row r="24" spans="1:6">
      <c r="A24" s="205" t="s">
        <v>35</v>
      </c>
      <c r="B24" s="25">
        <v>0.20833333333333334</v>
      </c>
      <c r="C24" s="25" t="s">
        <v>251</v>
      </c>
      <c r="D24" s="26">
        <v>5</v>
      </c>
      <c r="E24" s="230"/>
      <c r="F24" s="231"/>
    </row>
    <row r="25" spans="1:6">
      <c r="A25" s="205"/>
      <c r="B25" s="25">
        <v>0.27083333333333331</v>
      </c>
      <c r="C25" s="25" t="s">
        <v>685</v>
      </c>
      <c r="D25" s="26">
        <v>29</v>
      </c>
      <c r="E25" s="89"/>
      <c r="F25" s="90"/>
    </row>
    <row r="26" spans="1:6">
      <c r="A26" s="205"/>
      <c r="B26" s="25">
        <v>0.27083333333333331</v>
      </c>
      <c r="C26" s="25" t="s">
        <v>686</v>
      </c>
      <c r="D26" s="26">
        <v>2</v>
      </c>
      <c r="E26" s="89"/>
      <c r="F26" s="90"/>
    </row>
    <row r="27" spans="1:6">
      <c r="A27" s="205"/>
      <c r="B27" s="25">
        <v>0.29166666666666669</v>
      </c>
      <c r="C27" s="25" t="s">
        <v>687</v>
      </c>
      <c r="D27" s="158">
        <v>3</v>
      </c>
      <c r="E27" s="89"/>
      <c r="F27" s="90"/>
    </row>
    <row r="28" spans="1:6">
      <c r="A28" s="205"/>
      <c r="B28" s="25">
        <v>0.3125</v>
      </c>
      <c r="C28" s="25" t="s">
        <v>688</v>
      </c>
      <c r="D28" s="26">
        <v>2</v>
      </c>
      <c r="E28" s="89"/>
      <c r="F28" s="90"/>
    </row>
    <row r="29" spans="1:6">
      <c r="A29" s="205"/>
      <c r="E29" s="89"/>
      <c r="F29" s="90"/>
    </row>
    <row r="30" spans="1:6" ht="18.75">
      <c r="A30" s="237"/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 t="s">
        <v>680</v>
      </c>
      <c r="D31" s="212" t="s">
        <v>39</v>
      </c>
      <c r="E31" s="174" t="s">
        <v>38</v>
      </c>
      <c r="F31" s="24" t="s">
        <v>707</v>
      </c>
    </row>
    <row r="32" spans="1:6">
      <c r="A32" s="213"/>
      <c r="B32" s="29" t="s">
        <v>40</v>
      </c>
      <c r="C32" s="28" t="s">
        <v>681</v>
      </c>
      <c r="D32" s="234"/>
      <c r="E32" s="22" t="s">
        <v>563</v>
      </c>
      <c r="F32" s="24" t="s">
        <v>708</v>
      </c>
    </row>
    <row r="33" spans="1:6">
      <c r="A33" s="213"/>
      <c r="B33" s="30" t="s">
        <v>42</v>
      </c>
      <c r="C33" s="28" t="s">
        <v>682</v>
      </c>
      <c r="D33" s="234"/>
      <c r="E33" s="22" t="s">
        <v>43</v>
      </c>
      <c r="F33" s="24" t="s">
        <v>709</v>
      </c>
    </row>
    <row r="34" spans="1:6">
      <c r="A34" s="232"/>
      <c r="B34" s="248" t="s">
        <v>393</v>
      </c>
      <c r="C34" s="28" t="s">
        <v>683</v>
      </c>
      <c r="D34" s="235"/>
      <c r="E34" s="22" t="s">
        <v>45</v>
      </c>
      <c r="F34" s="24" t="s">
        <v>710</v>
      </c>
    </row>
    <row r="35" spans="1:6">
      <c r="A35" s="233"/>
      <c r="B35" s="249"/>
      <c r="C35" s="28" t="s">
        <v>684</v>
      </c>
      <c r="D35" s="236"/>
      <c r="E35" s="22" t="s">
        <v>562</v>
      </c>
      <c r="F35" s="24"/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564</v>
      </c>
      <c r="B37" s="209" t="s">
        <v>698</v>
      </c>
      <c r="C37" s="216"/>
      <c r="D37" s="216"/>
      <c r="E37" s="216"/>
      <c r="F37" s="217"/>
    </row>
    <row r="38" spans="1:6">
      <c r="A38" s="213"/>
      <c r="B38" s="209" t="s">
        <v>699</v>
      </c>
      <c r="C38" s="216"/>
      <c r="D38" s="216"/>
      <c r="E38" s="216"/>
      <c r="F38" s="217"/>
    </row>
    <row r="39" spans="1:6">
      <c r="A39" s="213"/>
      <c r="B39" s="209"/>
      <c r="C39" s="261"/>
      <c r="D39" s="261"/>
      <c r="E39" s="261"/>
      <c r="F39" s="262"/>
    </row>
    <row r="40" spans="1:6">
      <c r="A40" s="213"/>
      <c r="B40" s="209"/>
      <c r="C40" s="261"/>
      <c r="D40" s="261"/>
      <c r="E40" s="261"/>
      <c r="F40" s="262"/>
    </row>
    <row r="41" spans="1:6">
      <c r="A41" s="213"/>
      <c r="B41" s="209"/>
      <c r="C41" s="261"/>
      <c r="D41" s="261"/>
      <c r="E41" s="261"/>
      <c r="F41" s="262"/>
    </row>
    <row r="42" spans="1:6">
      <c r="A42" s="214"/>
      <c r="B42" s="215"/>
      <c r="C42" s="261"/>
      <c r="D42" s="261"/>
      <c r="E42" s="261"/>
      <c r="F42" s="262"/>
    </row>
    <row r="43" spans="1:6">
      <c r="A43" s="258" t="s">
        <v>155</v>
      </c>
      <c r="B43" s="215" t="s">
        <v>696</v>
      </c>
      <c r="C43" s="261"/>
      <c r="D43" s="261"/>
      <c r="E43" s="261"/>
      <c r="F43" s="262"/>
    </row>
    <row r="44" spans="1:6">
      <c r="A44" s="259"/>
      <c r="B44" s="209" t="s">
        <v>697</v>
      </c>
      <c r="C44" s="261"/>
      <c r="D44" s="261"/>
      <c r="E44" s="261"/>
      <c r="F44" s="262"/>
    </row>
    <row r="45" spans="1:6">
      <c r="A45" s="259"/>
      <c r="B45" s="215" t="s">
        <v>700</v>
      </c>
      <c r="C45" s="261"/>
      <c r="D45" s="261"/>
      <c r="E45" s="261"/>
      <c r="F45" s="262"/>
    </row>
    <row r="46" spans="1:6">
      <c r="A46" s="259"/>
      <c r="B46" s="209" t="s">
        <v>701</v>
      </c>
      <c r="C46" s="261"/>
      <c r="D46" s="261"/>
      <c r="E46" s="261"/>
      <c r="F46" s="262"/>
    </row>
    <row r="47" spans="1:6">
      <c r="A47" s="259"/>
      <c r="B47" s="215" t="s">
        <v>702</v>
      </c>
      <c r="C47" s="261"/>
      <c r="D47" s="261"/>
      <c r="E47" s="261"/>
      <c r="F47" s="262"/>
    </row>
    <row r="48" spans="1:6">
      <c r="A48" s="259"/>
      <c r="B48" s="209"/>
      <c r="C48" s="261"/>
      <c r="D48" s="261"/>
      <c r="E48" s="261"/>
      <c r="F48" s="262"/>
    </row>
    <row r="49" spans="1:6">
      <c r="A49" s="259"/>
      <c r="B49" s="209"/>
      <c r="C49" s="261"/>
      <c r="D49" s="261"/>
      <c r="E49" s="261"/>
      <c r="F49" s="262"/>
    </row>
    <row r="50" spans="1:6">
      <c r="A50" s="260"/>
      <c r="B50" s="215"/>
      <c r="C50" s="261"/>
      <c r="D50" s="261"/>
      <c r="E50" s="261"/>
      <c r="F50" s="262"/>
    </row>
    <row r="51" spans="1:6" ht="18.75">
      <c r="A51" s="237" t="s">
        <v>48</v>
      </c>
      <c r="B51" s="238"/>
      <c r="C51" s="238"/>
      <c r="D51" s="238"/>
      <c r="E51" s="238"/>
      <c r="F51" s="226"/>
    </row>
    <row r="52" spans="1:6">
      <c r="A52" s="173" t="s">
        <v>37</v>
      </c>
      <c r="B52" s="241"/>
      <c r="C52" s="242"/>
      <c r="D52" s="173" t="s">
        <v>39</v>
      </c>
      <c r="E52" s="220"/>
      <c r="F52" s="221"/>
    </row>
    <row r="53" spans="1:6" ht="18.75">
      <c r="A53" s="222" t="s">
        <v>49</v>
      </c>
      <c r="B53" s="243"/>
      <c r="C53" s="244"/>
      <c r="D53" s="172" t="s">
        <v>50</v>
      </c>
      <c r="E53" s="225">
        <f>SUM(E55:E57,B55:B57)</f>
        <v>0</v>
      </c>
      <c r="F53" s="226"/>
    </row>
    <row r="54" spans="1:6">
      <c r="A54" s="207" t="s">
        <v>37</v>
      </c>
      <c r="B54" s="33" t="s">
        <v>51</v>
      </c>
      <c r="C54" s="33" t="s">
        <v>52</v>
      </c>
      <c r="D54" s="207" t="s">
        <v>39</v>
      </c>
      <c r="E54" s="33" t="s">
        <v>53</v>
      </c>
      <c r="F54" s="33" t="s">
        <v>54</v>
      </c>
    </row>
    <row r="55" spans="1:6">
      <c r="A55" s="207"/>
      <c r="B55" s="34"/>
      <c r="C55" s="34"/>
      <c r="D55" s="208"/>
      <c r="E55" s="34"/>
      <c r="F55" s="34"/>
    </row>
    <row r="56" spans="1:6">
      <c r="A56" s="207"/>
      <c r="B56" s="34"/>
      <c r="C56" s="34"/>
      <c r="D56" s="208"/>
      <c r="E56" s="34"/>
      <c r="F56" s="35"/>
    </row>
    <row r="57" spans="1:6">
      <c r="A57" s="207"/>
      <c r="B57" s="34"/>
      <c r="C57" s="34"/>
      <c r="D57" s="208"/>
      <c r="E57" s="34"/>
      <c r="F57" s="35"/>
    </row>
  </sheetData>
  <mergeCells count="40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A24:A29"/>
    <mergeCell ref="E24:F24"/>
    <mergeCell ref="A30:F30"/>
    <mergeCell ref="A31:A35"/>
    <mergeCell ref="D31:D35"/>
    <mergeCell ref="B34:B35"/>
    <mergeCell ref="A36:F36"/>
    <mergeCell ref="B41:F41"/>
    <mergeCell ref="B42:F42"/>
    <mergeCell ref="A43:A50"/>
    <mergeCell ref="B43:F43"/>
    <mergeCell ref="B44:F44"/>
    <mergeCell ref="B45:F45"/>
    <mergeCell ref="B46:F46"/>
    <mergeCell ref="B47:F47"/>
    <mergeCell ref="B48:F48"/>
    <mergeCell ref="B49:F49"/>
    <mergeCell ref="A37:A42"/>
    <mergeCell ref="B37:F37"/>
    <mergeCell ref="B38:F38"/>
    <mergeCell ref="B39:F39"/>
    <mergeCell ref="B40:F40"/>
    <mergeCell ref="A54:A57"/>
    <mergeCell ref="D54:D57"/>
    <mergeCell ref="B50:F50"/>
    <mergeCell ref="A51:F51"/>
    <mergeCell ref="B52:C52"/>
    <mergeCell ref="E52:F52"/>
    <mergeCell ref="A53:C53"/>
    <mergeCell ref="E53:F53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G57"/>
  <sheetViews>
    <sheetView topLeftCell="A16" workbookViewId="0">
      <selection activeCell="C14" sqref="C14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29.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177" t="s">
        <v>1</v>
      </c>
      <c r="B2" s="36">
        <v>42578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178" t="s">
        <v>6</v>
      </c>
      <c r="B4" s="12">
        <v>627300</v>
      </c>
      <c r="C4" s="13" t="s">
        <v>7</v>
      </c>
      <c r="D4" s="14">
        <v>0.03</v>
      </c>
      <c r="E4" s="15" t="s">
        <v>8</v>
      </c>
      <c r="F4" s="14">
        <v>7.0000000000000007E-2</v>
      </c>
    </row>
    <row r="5" spans="1:7">
      <c r="A5" s="178" t="s">
        <v>9</v>
      </c>
      <c r="B5" s="16">
        <f>B6-B4</f>
        <v>1115800</v>
      </c>
      <c r="C5" s="15" t="s">
        <v>10</v>
      </c>
      <c r="D5" s="14">
        <v>0.1</v>
      </c>
      <c r="E5" s="15" t="s">
        <v>11</v>
      </c>
      <c r="F5" s="14">
        <v>0.03</v>
      </c>
      <c r="G5" s="17">
        <f>B6+B7</f>
        <v>62237530</v>
      </c>
    </row>
    <row r="6" spans="1:7">
      <c r="A6" s="178" t="s">
        <v>12</v>
      </c>
      <c r="B6" s="16">
        <v>1743100</v>
      </c>
      <c r="C6" s="13" t="s">
        <v>13</v>
      </c>
      <c r="D6" s="14">
        <v>0.09</v>
      </c>
      <c r="E6" s="15" t="s">
        <v>14</v>
      </c>
      <c r="F6" s="14">
        <v>0.31</v>
      </c>
      <c r="G6" s="18"/>
    </row>
    <row r="7" spans="1:7">
      <c r="A7" s="178" t="s">
        <v>15</v>
      </c>
      <c r="B7" s="16">
        <f>B6+'7.26'!B7</f>
        <v>60494430</v>
      </c>
      <c r="C7" s="15" t="s">
        <v>16</v>
      </c>
      <c r="D7" s="14">
        <v>0.22</v>
      </c>
      <c r="E7" s="15" t="s">
        <v>17</v>
      </c>
      <c r="F7" s="14">
        <v>0.1</v>
      </c>
      <c r="G7" s="19"/>
    </row>
    <row r="8" spans="1:7">
      <c r="A8" s="178" t="s">
        <v>18</v>
      </c>
      <c r="B8" s="110">
        <v>70548700</v>
      </c>
      <c r="C8" s="13" t="s">
        <v>19</v>
      </c>
      <c r="D8" s="14">
        <v>0.05</v>
      </c>
      <c r="E8" s="15"/>
      <c r="F8" s="14"/>
    </row>
    <row r="9" spans="1:7">
      <c r="A9" s="178" t="s">
        <v>20</v>
      </c>
      <c r="B9" s="20">
        <f>B7/B8</f>
        <v>0.85748468788227139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178" t="s">
        <v>23</v>
      </c>
      <c r="C11" s="178" t="s">
        <v>24</v>
      </c>
      <c r="D11" s="178" t="s">
        <v>25</v>
      </c>
      <c r="E11" s="178"/>
      <c r="F11" s="22" t="s">
        <v>26</v>
      </c>
    </row>
    <row r="12" spans="1:7">
      <c r="A12" s="205"/>
      <c r="B12" s="23" t="s">
        <v>399</v>
      </c>
      <c r="C12" s="8" t="s">
        <v>229</v>
      </c>
      <c r="D12" s="206" t="s">
        <v>27</v>
      </c>
      <c r="E12" s="23" t="s">
        <v>728</v>
      </c>
      <c r="F12" s="8">
        <v>7</v>
      </c>
    </row>
    <row r="13" spans="1:7">
      <c r="A13" s="205"/>
      <c r="B13" s="23" t="s">
        <v>400</v>
      </c>
      <c r="C13" s="8" t="s">
        <v>373</v>
      </c>
      <c r="D13" s="206"/>
      <c r="E13" s="23" t="s">
        <v>362</v>
      </c>
      <c r="F13" s="8">
        <v>6</v>
      </c>
    </row>
    <row r="14" spans="1:7">
      <c r="A14" s="205"/>
      <c r="B14" s="23" t="s">
        <v>401</v>
      </c>
      <c r="C14" s="8" t="s">
        <v>726</v>
      </c>
      <c r="D14" s="206" t="s">
        <v>28</v>
      </c>
      <c r="E14" s="23" t="s">
        <v>705</v>
      </c>
      <c r="F14" s="8">
        <v>0</v>
      </c>
    </row>
    <row r="15" spans="1:7">
      <c r="A15" s="205"/>
      <c r="B15" s="23" t="s">
        <v>402</v>
      </c>
      <c r="C15" s="8" t="s">
        <v>727</v>
      </c>
      <c r="D15" s="206"/>
      <c r="E15" s="23" t="s">
        <v>729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177" t="s">
        <v>30</v>
      </c>
      <c r="C17" s="177" t="s">
        <v>31</v>
      </c>
      <c r="D17" s="177" t="s">
        <v>32</v>
      </c>
      <c r="E17" s="227" t="s">
        <v>33</v>
      </c>
      <c r="F17" s="228"/>
    </row>
    <row r="18" spans="1:6">
      <c r="A18" s="205" t="s">
        <v>34</v>
      </c>
      <c r="B18" s="25">
        <v>0.5</v>
      </c>
      <c r="C18" s="25" t="s">
        <v>715</v>
      </c>
      <c r="D18" s="26">
        <v>3</v>
      </c>
      <c r="E18" s="239"/>
      <c r="F18" s="240"/>
    </row>
    <row r="19" spans="1:6">
      <c r="A19" s="205"/>
      <c r="B19" s="25">
        <v>0.5</v>
      </c>
      <c r="C19" s="25" t="s">
        <v>716</v>
      </c>
      <c r="D19" s="26">
        <v>2</v>
      </c>
      <c r="E19" s="89"/>
      <c r="F19" s="90"/>
    </row>
    <row r="20" spans="1:6">
      <c r="A20" s="205"/>
      <c r="B20" s="25"/>
      <c r="C20" s="25"/>
      <c r="D20" s="26"/>
      <c r="E20" s="89"/>
      <c r="F20" s="90"/>
    </row>
    <row r="21" spans="1:6">
      <c r="A21" s="205"/>
      <c r="B21" s="25"/>
      <c r="C21" s="25"/>
      <c r="D21" s="26"/>
      <c r="E21" s="89"/>
      <c r="F21" s="90"/>
    </row>
    <row r="22" spans="1:6">
      <c r="A22" s="205"/>
      <c r="B22" s="25"/>
      <c r="C22" s="3"/>
      <c r="D22" s="3"/>
      <c r="E22" s="89"/>
      <c r="F22" s="90"/>
    </row>
    <row r="23" spans="1:6">
      <c r="A23" s="229"/>
      <c r="B23" s="25"/>
      <c r="C23" s="8"/>
      <c r="D23" s="26"/>
      <c r="E23" s="89"/>
      <c r="F23" s="90"/>
    </row>
    <row r="24" spans="1:6">
      <c r="A24" s="205" t="s">
        <v>35</v>
      </c>
      <c r="B24" s="25">
        <v>0.27083333333333331</v>
      </c>
      <c r="C24" s="25" t="s">
        <v>717</v>
      </c>
      <c r="D24" s="26">
        <v>6</v>
      </c>
      <c r="E24" s="230" t="s">
        <v>362</v>
      </c>
      <c r="F24" s="231"/>
    </row>
    <row r="25" spans="1:6">
      <c r="A25" s="205"/>
      <c r="B25" s="25">
        <v>0.29166666666666669</v>
      </c>
      <c r="C25" s="25" t="s">
        <v>718</v>
      </c>
      <c r="D25" s="26">
        <v>2</v>
      </c>
      <c r="E25" s="89" t="s">
        <v>543</v>
      </c>
      <c r="F25" s="90" t="s">
        <v>722</v>
      </c>
    </row>
    <row r="26" spans="1:6">
      <c r="A26" s="205"/>
      <c r="B26" s="25">
        <v>0.27083333333333331</v>
      </c>
      <c r="C26" s="25" t="s">
        <v>738</v>
      </c>
      <c r="D26" s="26">
        <v>2</v>
      </c>
      <c r="E26" s="89" t="s">
        <v>719</v>
      </c>
      <c r="F26" s="90"/>
    </row>
    <row r="27" spans="1:6">
      <c r="A27" s="205"/>
      <c r="B27" s="25"/>
      <c r="C27" s="25"/>
      <c r="D27" s="158"/>
      <c r="E27" s="89" t="s">
        <v>225</v>
      </c>
      <c r="F27" s="90"/>
    </row>
    <row r="28" spans="1:6">
      <c r="A28" s="205"/>
      <c r="B28" s="25"/>
      <c r="C28" s="25"/>
      <c r="D28" s="26"/>
      <c r="E28" s="89" t="s">
        <v>720</v>
      </c>
      <c r="F28" s="90"/>
    </row>
    <row r="29" spans="1:6">
      <c r="A29" s="205"/>
      <c r="B29" s="25"/>
      <c r="C29" s="25"/>
      <c r="D29" s="26"/>
      <c r="E29" s="89" t="s">
        <v>721</v>
      </c>
      <c r="F29" s="90"/>
    </row>
    <row r="30" spans="1:6" ht="18.75">
      <c r="A30" s="237"/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 t="s">
        <v>536</v>
      </c>
      <c r="D31" s="212" t="s">
        <v>39</v>
      </c>
      <c r="E31" s="177" t="s">
        <v>38</v>
      </c>
      <c r="F31" s="24" t="s">
        <v>730</v>
      </c>
    </row>
    <row r="32" spans="1:6">
      <c r="A32" s="213"/>
      <c r="B32" s="29" t="s">
        <v>40</v>
      </c>
      <c r="C32" s="28" t="s">
        <v>711</v>
      </c>
      <c r="D32" s="234"/>
      <c r="E32" s="22" t="s">
        <v>563</v>
      </c>
      <c r="F32" s="24" t="s">
        <v>731</v>
      </c>
    </row>
    <row r="33" spans="1:6">
      <c r="A33" s="213"/>
      <c r="B33" s="30" t="s">
        <v>42</v>
      </c>
      <c r="C33" s="28" t="s">
        <v>392</v>
      </c>
      <c r="D33" s="234"/>
      <c r="E33" s="22" t="s">
        <v>43</v>
      </c>
      <c r="F33" s="24" t="s">
        <v>732</v>
      </c>
    </row>
    <row r="34" spans="1:6">
      <c r="A34" s="232"/>
      <c r="B34" s="248" t="s">
        <v>393</v>
      </c>
      <c r="C34" s="28" t="s">
        <v>712</v>
      </c>
      <c r="D34" s="235"/>
      <c r="E34" s="22" t="s">
        <v>45</v>
      </c>
      <c r="F34" s="24" t="s">
        <v>733</v>
      </c>
    </row>
    <row r="35" spans="1:6">
      <c r="A35" s="233"/>
      <c r="B35" s="249"/>
      <c r="C35" s="28" t="s">
        <v>713</v>
      </c>
      <c r="D35" s="236"/>
      <c r="E35" s="22" t="s">
        <v>562</v>
      </c>
      <c r="F35" s="24"/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564</v>
      </c>
      <c r="B37" s="209" t="s">
        <v>714</v>
      </c>
      <c r="C37" s="216"/>
      <c r="D37" s="216"/>
      <c r="E37" s="216"/>
      <c r="F37" s="217"/>
    </row>
    <row r="38" spans="1:6">
      <c r="A38" s="213"/>
      <c r="B38" s="209" t="s">
        <v>699</v>
      </c>
      <c r="C38" s="216"/>
      <c r="D38" s="216"/>
      <c r="E38" s="216"/>
      <c r="F38" s="217"/>
    </row>
    <row r="39" spans="1:6">
      <c r="A39" s="213"/>
      <c r="B39" s="209" t="s">
        <v>723</v>
      </c>
      <c r="C39" s="261"/>
      <c r="D39" s="261"/>
      <c r="E39" s="261"/>
      <c r="F39" s="262"/>
    </row>
    <row r="40" spans="1:6">
      <c r="A40" s="213"/>
      <c r="B40" s="209" t="s">
        <v>724</v>
      </c>
      <c r="C40" s="261"/>
      <c r="D40" s="261"/>
      <c r="E40" s="261"/>
      <c r="F40" s="262"/>
    </row>
    <row r="41" spans="1:6">
      <c r="A41" s="213"/>
      <c r="B41" s="209"/>
      <c r="C41" s="261"/>
      <c r="D41" s="261"/>
      <c r="E41" s="261"/>
      <c r="F41" s="262"/>
    </row>
    <row r="42" spans="1:6">
      <c r="A42" s="214"/>
      <c r="B42" s="215"/>
      <c r="C42" s="261"/>
      <c r="D42" s="261"/>
      <c r="E42" s="261"/>
      <c r="F42" s="262"/>
    </row>
    <row r="43" spans="1:6">
      <c r="A43" s="258" t="s">
        <v>155</v>
      </c>
      <c r="B43" s="209" t="s">
        <v>737</v>
      </c>
      <c r="C43" s="261"/>
      <c r="D43" s="261"/>
      <c r="E43" s="261"/>
      <c r="F43" s="262"/>
    </row>
    <row r="44" spans="1:6">
      <c r="A44" s="259"/>
      <c r="B44" s="209" t="s">
        <v>734</v>
      </c>
      <c r="C44" s="261"/>
      <c r="D44" s="261"/>
      <c r="E44" s="261"/>
      <c r="F44" s="262"/>
    </row>
    <row r="45" spans="1:6">
      <c r="A45" s="259"/>
      <c r="B45" s="209" t="s">
        <v>735</v>
      </c>
      <c r="C45" s="261"/>
      <c r="D45" s="261"/>
      <c r="E45" s="261"/>
      <c r="F45" s="262"/>
    </row>
    <row r="46" spans="1:6">
      <c r="A46" s="259"/>
      <c r="B46" s="209" t="s">
        <v>736</v>
      </c>
      <c r="C46" s="261"/>
      <c r="D46" s="261"/>
      <c r="E46" s="261"/>
      <c r="F46" s="262"/>
    </row>
    <row r="47" spans="1:6">
      <c r="A47" s="259"/>
      <c r="B47" s="209" t="s">
        <v>739</v>
      </c>
      <c r="C47" s="261"/>
      <c r="D47" s="261"/>
      <c r="E47" s="261"/>
      <c r="F47" s="262"/>
    </row>
    <row r="48" spans="1:6">
      <c r="A48" s="259"/>
      <c r="B48" s="209" t="s">
        <v>740</v>
      </c>
      <c r="C48" s="261"/>
      <c r="D48" s="261"/>
      <c r="E48" s="261"/>
      <c r="F48" s="262"/>
    </row>
    <row r="49" spans="1:6">
      <c r="A49" s="259"/>
      <c r="B49" s="209" t="s">
        <v>741</v>
      </c>
      <c r="C49" s="261"/>
      <c r="D49" s="261"/>
      <c r="E49" s="261"/>
      <c r="F49" s="262"/>
    </row>
    <row r="50" spans="1:6">
      <c r="A50" s="260"/>
      <c r="B50" s="215"/>
      <c r="C50" s="261"/>
      <c r="D50" s="261"/>
      <c r="E50" s="261"/>
      <c r="F50" s="262"/>
    </row>
    <row r="51" spans="1:6" ht="18.75">
      <c r="A51" s="237" t="s">
        <v>48</v>
      </c>
      <c r="B51" s="238"/>
      <c r="C51" s="238"/>
      <c r="D51" s="238"/>
      <c r="E51" s="238"/>
      <c r="F51" s="226"/>
    </row>
    <row r="52" spans="1:6">
      <c r="A52" s="176" t="s">
        <v>37</v>
      </c>
      <c r="B52" s="241"/>
      <c r="C52" s="242"/>
      <c r="D52" s="176" t="s">
        <v>39</v>
      </c>
      <c r="E52" s="220"/>
      <c r="F52" s="221"/>
    </row>
    <row r="53" spans="1:6" ht="18.75">
      <c r="A53" s="222" t="s">
        <v>49</v>
      </c>
      <c r="B53" s="243"/>
      <c r="C53" s="244"/>
      <c r="D53" s="175" t="s">
        <v>50</v>
      </c>
      <c r="E53" s="225">
        <f>SUM(E55:E57,B55:B57)</f>
        <v>0</v>
      </c>
      <c r="F53" s="226"/>
    </row>
    <row r="54" spans="1:6">
      <c r="A54" s="207" t="s">
        <v>37</v>
      </c>
      <c r="B54" s="33" t="s">
        <v>51</v>
      </c>
      <c r="C54" s="33" t="s">
        <v>52</v>
      </c>
      <c r="D54" s="207" t="s">
        <v>39</v>
      </c>
      <c r="E54" s="33" t="s">
        <v>53</v>
      </c>
      <c r="F54" s="33" t="s">
        <v>54</v>
      </c>
    </row>
    <row r="55" spans="1:6">
      <c r="A55" s="207"/>
      <c r="B55" s="34"/>
      <c r="C55" s="34"/>
      <c r="D55" s="208"/>
      <c r="E55" s="34"/>
      <c r="F55" s="34"/>
    </row>
    <row r="56" spans="1:6">
      <c r="A56" s="207"/>
      <c r="B56" s="34"/>
      <c r="C56" s="34"/>
      <c r="D56" s="208"/>
      <c r="E56" s="34"/>
      <c r="F56" s="35"/>
    </row>
    <row r="57" spans="1:6">
      <c r="A57" s="207"/>
      <c r="B57" s="34"/>
      <c r="C57" s="34"/>
      <c r="D57" s="208"/>
      <c r="E57" s="34"/>
      <c r="F57" s="35"/>
    </row>
  </sheetData>
  <mergeCells count="40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A24:A29"/>
    <mergeCell ref="E24:F24"/>
    <mergeCell ref="A30:F30"/>
    <mergeCell ref="A31:A35"/>
    <mergeCell ref="D31:D35"/>
    <mergeCell ref="B34:B35"/>
    <mergeCell ref="A36:F36"/>
    <mergeCell ref="B41:F41"/>
    <mergeCell ref="B42:F42"/>
    <mergeCell ref="A43:A50"/>
    <mergeCell ref="B43:F43"/>
    <mergeCell ref="B44:F44"/>
    <mergeCell ref="B45:F45"/>
    <mergeCell ref="B46:F46"/>
    <mergeCell ref="B47:F47"/>
    <mergeCell ref="B48:F48"/>
    <mergeCell ref="B49:F49"/>
    <mergeCell ref="A37:A42"/>
    <mergeCell ref="B37:F37"/>
    <mergeCell ref="B38:F38"/>
    <mergeCell ref="B39:F39"/>
    <mergeCell ref="B40:F40"/>
    <mergeCell ref="A54:A57"/>
    <mergeCell ref="D54:D57"/>
    <mergeCell ref="B50:F50"/>
    <mergeCell ref="A51:F51"/>
    <mergeCell ref="B52:C52"/>
    <mergeCell ref="E52:F52"/>
    <mergeCell ref="A53:C53"/>
    <mergeCell ref="E53:F53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H57"/>
  <sheetViews>
    <sheetView topLeftCell="A16" workbookViewId="0">
      <selection activeCell="B4" sqref="A4:F15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29.75" style="2" customWidth="1"/>
    <col min="7" max="7" width="20.125" style="2" customWidth="1"/>
    <col min="8" max="16384" width="9" style="2"/>
  </cols>
  <sheetData>
    <row r="1" spans="1:8" ht="25.5">
      <c r="A1" s="201" t="s">
        <v>0</v>
      </c>
      <c r="B1" s="201"/>
      <c r="C1" s="201"/>
      <c r="D1" s="201"/>
      <c r="E1" s="201"/>
      <c r="F1" s="201"/>
    </row>
    <row r="2" spans="1:8">
      <c r="A2" s="181" t="s">
        <v>1</v>
      </c>
      <c r="B2" s="36">
        <v>42579</v>
      </c>
      <c r="C2" s="6"/>
      <c r="D2" s="5"/>
      <c r="E2" s="7" t="s">
        <v>2</v>
      </c>
      <c r="F2" s="8"/>
      <c r="G2" s="9">
        <v>1</v>
      </c>
    </row>
    <row r="3" spans="1:8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8">
      <c r="A4" s="181" t="s">
        <v>6</v>
      </c>
      <c r="B4" s="12">
        <v>275200</v>
      </c>
      <c r="C4" s="13" t="s">
        <v>7</v>
      </c>
      <c r="D4" s="14">
        <v>0.04</v>
      </c>
      <c r="E4" s="15" t="s">
        <v>8</v>
      </c>
      <c r="F4" s="14">
        <v>0.04</v>
      </c>
    </row>
    <row r="5" spans="1:8">
      <c r="A5" s="181" t="s">
        <v>9</v>
      </c>
      <c r="B5" s="16">
        <f>B6-B4</f>
        <v>3840400</v>
      </c>
      <c r="C5" s="15" t="s">
        <v>10</v>
      </c>
      <c r="D5" s="14">
        <v>0.13</v>
      </c>
      <c r="E5" s="15" t="s">
        <v>11</v>
      </c>
      <c r="F5" s="14">
        <v>0</v>
      </c>
      <c r="G5" s="17">
        <f>B6+B7</f>
        <v>68725630</v>
      </c>
    </row>
    <row r="6" spans="1:8">
      <c r="A6" s="181" t="s">
        <v>12</v>
      </c>
      <c r="B6" s="16">
        <v>4115600</v>
      </c>
      <c r="C6" s="13" t="s">
        <v>13</v>
      </c>
      <c r="D6" s="14">
        <v>0.04</v>
      </c>
      <c r="E6" s="15" t="s">
        <v>14</v>
      </c>
      <c r="F6" s="14">
        <v>0.28000000000000003</v>
      </c>
      <c r="G6" s="18"/>
    </row>
    <row r="7" spans="1:8">
      <c r="A7" s="181" t="s">
        <v>15</v>
      </c>
      <c r="B7" s="16">
        <f>B6+'7.27'!B7</f>
        <v>64610030</v>
      </c>
      <c r="C7" s="15" t="s">
        <v>16</v>
      </c>
      <c r="D7" s="14">
        <v>0.11</v>
      </c>
      <c r="E7" s="15" t="s">
        <v>17</v>
      </c>
      <c r="F7" s="14">
        <v>0.32</v>
      </c>
      <c r="G7" s="19"/>
    </row>
    <row r="8" spans="1:8">
      <c r="A8" s="181" t="s">
        <v>18</v>
      </c>
      <c r="B8" s="110">
        <v>70548700</v>
      </c>
      <c r="C8" s="13" t="s">
        <v>19</v>
      </c>
      <c r="D8" s="14">
        <v>0.03</v>
      </c>
      <c r="E8" s="15"/>
      <c r="F8" s="14"/>
    </row>
    <row r="9" spans="1:8">
      <c r="A9" s="181" t="s">
        <v>20</v>
      </c>
      <c r="B9" s="20">
        <f>B7/B8</f>
        <v>0.91582169480089637</v>
      </c>
      <c r="C9" s="13"/>
      <c r="D9" s="14"/>
      <c r="E9" s="15"/>
      <c r="F9" s="21"/>
    </row>
    <row r="10" spans="1:8" ht="18.75">
      <c r="A10" s="204" t="s">
        <v>21</v>
      </c>
      <c r="B10" s="204"/>
      <c r="C10" s="204"/>
      <c r="D10" s="204"/>
      <c r="E10" s="204"/>
      <c r="F10" s="204"/>
    </row>
    <row r="11" spans="1:8">
      <c r="A11" s="205" t="s">
        <v>22</v>
      </c>
      <c r="B11" s="181" t="s">
        <v>23</v>
      </c>
      <c r="C11" s="181" t="s">
        <v>24</v>
      </c>
      <c r="D11" s="181" t="s">
        <v>25</v>
      </c>
      <c r="E11" s="181"/>
      <c r="F11" s="22" t="s">
        <v>26</v>
      </c>
    </row>
    <row r="12" spans="1:8">
      <c r="A12" s="205"/>
      <c r="B12" s="23" t="s">
        <v>399</v>
      </c>
      <c r="C12" s="8" t="s">
        <v>754</v>
      </c>
      <c r="D12" s="206" t="s">
        <v>27</v>
      </c>
      <c r="E12" s="23" t="s">
        <v>472</v>
      </c>
      <c r="F12" s="8">
        <v>13</v>
      </c>
    </row>
    <row r="13" spans="1:8">
      <c r="A13" s="205"/>
      <c r="B13" s="23" t="s">
        <v>400</v>
      </c>
      <c r="C13" s="8" t="s">
        <v>755</v>
      </c>
      <c r="D13" s="206"/>
      <c r="E13" s="23" t="s">
        <v>148</v>
      </c>
      <c r="F13" s="8">
        <v>9</v>
      </c>
    </row>
    <row r="14" spans="1:8">
      <c r="A14" s="205"/>
      <c r="B14" s="23" t="s">
        <v>401</v>
      </c>
      <c r="C14" s="8" t="s">
        <v>756</v>
      </c>
      <c r="D14" s="206" t="s">
        <v>28</v>
      </c>
      <c r="E14" s="23" t="s">
        <v>575</v>
      </c>
      <c r="F14" s="8">
        <v>0</v>
      </c>
    </row>
    <row r="15" spans="1:8">
      <c r="A15" s="205"/>
      <c r="B15" s="23" t="s">
        <v>402</v>
      </c>
      <c r="C15" s="8" t="s">
        <v>757</v>
      </c>
      <c r="D15" s="206"/>
      <c r="E15" s="23" t="s">
        <v>127</v>
      </c>
      <c r="F15" s="8">
        <v>0</v>
      </c>
    </row>
    <row r="16" spans="1:8" ht="18.75">
      <c r="A16" s="204" t="s">
        <v>29</v>
      </c>
      <c r="B16" s="204"/>
      <c r="C16" s="204"/>
      <c r="D16" s="204"/>
      <c r="E16" s="204"/>
      <c r="F16" s="204"/>
      <c r="H16" s="2" t="s">
        <v>324</v>
      </c>
    </row>
    <row r="17" spans="1:6">
      <c r="A17" s="24"/>
      <c r="B17" s="181" t="s">
        <v>30</v>
      </c>
      <c r="C17" s="181" t="s">
        <v>31</v>
      </c>
      <c r="D17" s="181" t="s">
        <v>32</v>
      </c>
      <c r="E17" s="227" t="s">
        <v>33</v>
      </c>
      <c r="F17" s="228"/>
    </row>
    <row r="18" spans="1:6">
      <c r="A18" s="264" t="s">
        <v>34</v>
      </c>
      <c r="B18" s="25"/>
      <c r="C18" s="25"/>
      <c r="D18" s="26"/>
      <c r="E18" s="239"/>
      <c r="F18" s="240"/>
    </row>
    <row r="19" spans="1:6">
      <c r="A19" s="265"/>
      <c r="B19" s="25"/>
      <c r="C19" s="25"/>
      <c r="D19" s="26"/>
      <c r="E19" s="89"/>
      <c r="F19" s="90"/>
    </row>
    <row r="20" spans="1:6">
      <c r="A20" s="266"/>
      <c r="B20" s="25"/>
      <c r="C20" s="25"/>
      <c r="D20" s="26"/>
      <c r="E20" s="89"/>
      <c r="F20" s="90"/>
    </row>
    <row r="21" spans="1:6">
      <c r="A21" s="265" t="s">
        <v>35</v>
      </c>
      <c r="B21" s="25">
        <v>0.27083333333333331</v>
      </c>
      <c r="C21" s="25" t="s">
        <v>742</v>
      </c>
      <c r="D21" s="26">
        <v>3</v>
      </c>
      <c r="E21" s="182"/>
      <c r="F21" s="183"/>
    </row>
    <row r="22" spans="1:6">
      <c r="A22" s="265"/>
      <c r="B22" s="25">
        <v>0.29166666666666669</v>
      </c>
      <c r="C22" s="25" t="s">
        <v>743</v>
      </c>
      <c r="D22" s="26">
        <v>14</v>
      </c>
      <c r="E22" s="230" t="s">
        <v>472</v>
      </c>
      <c r="F22" s="231"/>
    </row>
    <row r="23" spans="1:6">
      <c r="A23" s="265"/>
      <c r="B23" s="25">
        <v>0.29166666666666669</v>
      </c>
      <c r="C23" s="25" t="s">
        <v>762</v>
      </c>
      <c r="D23" s="26">
        <v>24</v>
      </c>
      <c r="E23" s="89" t="s">
        <v>745</v>
      </c>
      <c r="F23" s="90" t="s">
        <v>747</v>
      </c>
    </row>
    <row r="24" spans="1:6">
      <c r="A24" s="265"/>
      <c r="B24" s="25">
        <v>0.29166666666666669</v>
      </c>
      <c r="C24" s="25" t="s">
        <v>760</v>
      </c>
      <c r="D24" s="158">
        <v>2</v>
      </c>
      <c r="E24" s="89" t="s">
        <v>508</v>
      </c>
      <c r="F24" s="90" t="s">
        <v>289</v>
      </c>
    </row>
    <row r="25" spans="1:6">
      <c r="A25" s="265"/>
      <c r="B25" s="25">
        <v>0.33333333333333331</v>
      </c>
      <c r="C25" s="25" t="s">
        <v>744</v>
      </c>
      <c r="D25" s="26">
        <v>2</v>
      </c>
      <c r="E25" s="89" t="s">
        <v>746</v>
      </c>
      <c r="F25" s="90" t="s">
        <v>748</v>
      </c>
    </row>
    <row r="26" spans="1:6">
      <c r="A26" s="265"/>
      <c r="B26" s="25"/>
      <c r="C26" s="25"/>
      <c r="D26" s="26"/>
      <c r="E26" s="89" t="s">
        <v>280</v>
      </c>
      <c r="F26" s="90"/>
    </row>
    <row r="27" spans="1:6">
      <c r="A27" s="265"/>
      <c r="B27" s="25"/>
      <c r="C27" s="25"/>
      <c r="D27" s="26"/>
      <c r="E27" s="239"/>
      <c r="F27" s="240"/>
    </row>
    <row r="28" spans="1:6">
      <c r="A28" s="265"/>
      <c r="B28" s="25"/>
      <c r="C28" s="25"/>
      <c r="D28" s="26"/>
      <c r="E28" s="239"/>
      <c r="F28" s="240"/>
    </row>
    <row r="29" spans="1:6">
      <c r="A29" s="266"/>
      <c r="B29" s="25"/>
      <c r="C29" s="25"/>
      <c r="D29" s="26"/>
      <c r="E29" s="239"/>
      <c r="F29" s="240"/>
    </row>
    <row r="30" spans="1:6" ht="18.75">
      <c r="A30" s="237"/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 t="s">
        <v>684</v>
      </c>
      <c r="D31" s="212" t="s">
        <v>39</v>
      </c>
      <c r="E31" s="181" t="s">
        <v>38</v>
      </c>
      <c r="F31" s="24"/>
    </row>
    <row r="32" spans="1:6">
      <c r="A32" s="213"/>
      <c r="B32" s="29" t="s">
        <v>40</v>
      </c>
      <c r="C32" s="28" t="s">
        <v>749</v>
      </c>
      <c r="D32" s="234"/>
      <c r="E32" s="22" t="s">
        <v>563</v>
      </c>
      <c r="F32" s="24" t="s">
        <v>758</v>
      </c>
    </row>
    <row r="33" spans="1:6">
      <c r="A33" s="213"/>
      <c r="B33" s="30" t="s">
        <v>42</v>
      </c>
      <c r="C33" s="28" t="s">
        <v>750</v>
      </c>
      <c r="D33" s="234"/>
      <c r="E33" s="22" t="s">
        <v>43</v>
      </c>
      <c r="F33" s="24" t="s">
        <v>270</v>
      </c>
    </row>
    <row r="34" spans="1:6">
      <c r="A34" s="232"/>
      <c r="B34" s="248" t="s">
        <v>393</v>
      </c>
      <c r="C34" s="28" t="s">
        <v>683</v>
      </c>
      <c r="D34" s="235"/>
      <c r="E34" s="22" t="s">
        <v>45</v>
      </c>
      <c r="F34" s="24" t="s">
        <v>94</v>
      </c>
    </row>
    <row r="35" spans="1:6">
      <c r="A35" s="233"/>
      <c r="B35" s="249"/>
      <c r="C35" s="28" t="s">
        <v>391</v>
      </c>
      <c r="D35" s="236"/>
      <c r="E35" s="22" t="s">
        <v>562</v>
      </c>
      <c r="F35" s="24" t="s">
        <v>131</v>
      </c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564</v>
      </c>
      <c r="B37" s="209" t="s">
        <v>753</v>
      </c>
      <c r="C37" s="216"/>
      <c r="D37" s="216"/>
      <c r="E37" s="216"/>
      <c r="F37" s="217"/>
    </row>
    <row r="38" spans="1:6">
      <c r="A38" s="213"/>
      <c r="B38" s="209" t="s">
        <v>752</v>
      </c>
      <c r="C38" s="216"/>
      <c r="D38" s="216"/>
      <c r="E38" s="216"/>
      <c r="F38" s="217"/>
    </row>
    <row r="39" spans="1:6">
      <c r="A39" s="213"/>
      <c r="B39" s="209" t="s">
        <v>751</v>
      </c>
      <c r="C39" s="261"/>
      <c r="D39" s="261"/>
      <c r="E39" s="261"/>
      <c r="F39" s="262"/>
    </row>
    <row r="40" spans="1:6">
      <c r="A40" s="213"/>
      <c r="B40" s="209"/>
      <c r="C40" s="261"/>
      <c r="D40" s="261"/>
      <c r="E40" s="261"/>
      <c r="F40" s="262"/>
    </row>
    <row r="41" spans="1:6">
      <c r="A41" s="213"/>
      <c r="B41" s="209"/>
      <c r="C41" s="261"/>
      <c r="D41" s="261"/>
      <c r="E41" s="261"/>
      <c r="F41" s="262"/>
    </row>
    <row r="42" spans="1:6">
      <c r="A42" s="214"/>
      <c r="B42" s="215"/>
      <c r="C42" s="261"/>
      <c r="D42" s="261"/>
      <c r="E42" s="261"/>
      <c r="F42" s="262"/>
    </row>
    <row r="43" spans="1:6">
      <c r="A43" s="258" t="s">
        <v>155</v>
      </c>
      <c r="B43" s="209" t="s">
        <v>759</v>
      </c>
      <c r="C43" s="261"/>
      <c r="D43" s="261"/>
      <c r="E43" s="261"/>
      <c r="F43" s="262"/>
    </row>
    <row r="44" spans="1:6">
      <c r="A44" s="259"/>
      <c r="B44" s="209" t="s">
        <v>761</v>
      </c>
      <c r="C44" s="261"/>
      <c r="D44" s="261"/>
      <c r="E44" s="261"/>
      <c r="F44" s="262"/>
    </row>
    <row r="45" spans="1:6">
      <c r="A45" s="259"/>
      <c r="B45" s="209" t="s">
        <v>763</v>
      </c>
      <c r="C45" s="261"/>
      <c r="D45" s="261"/>
      <c r="E45" s="261"/>
      <c r="F45" s="262"/>
    </row>
    <row r="46" spans="1:6">
      <c r="A46" s="259"/>
      <c r="B46" s="209" t="s">
        <v>764</v>
      </c>
      <c r="C46" s="261"/>
      <c r="D46" s="261"/>
      <c r="E46" s="261"/>
      <c r="F46" s="262"/>
    </row>
    <row r="47" spans="1:6">
      <c r="A47" s="259"/>
      <c r="B47" s="209" t="s">
        <v>765</v>
      </c>
      <c r="C47" s="261"/>
      <c r="D47" s="261"/>
      <c r="E47" s="261"/>
      <c r="F47" s="262"/>
    </row>
    <row r="48" spans="1:6">
      <c r="A48" s="259"/>
      <c r="B48" s="209" t="s">
        <v>766</v>
      </c>
      <c r="C48" s="261"/>
      <c r="D48" s="261"/>
      <c r="E48" s="261"/>
      <c r="F48" s="262"/>
    </row>
    <row r="49" spans="1:6">
      <c r="A49" s="259"/>
      <c r="B49" s="209" t="s">
        <v>767</v>
      </c>
      <c r="C49" s="261"/>
      <c r="D49" s="261"/>
      <c r="E49" s="261"/>
      <c r="F49" s="262"/>
    </row>
    <row r="50" spans="1:6">
      <c r="A50" s="260"/>
      <c r="B50" s="215"/>
      <c r="C50" s="261"/>
      <c r="D50" s="261"/>
      <c r="E50" s="261"/>
      <c r="F50" s="262"/>
    </row>
    <row r="51" spans="1:6" ht="18.75">
      <c r="A51" s="237" t="s">
        <v>48</v>
      </c>
      <c r="B51" s="238"/>
      <c r="C51" s="238"/>
      <c r="D51" s="238"/>
      <c r="E51" s="238"/>
      <c r="F51" s="226"/>
    </row>
    <row r="52" spans="1:6">
      <c r="A52" s="180" t="s">
        <v>37</v>
      </c>
      <c r="B52" s="241"/>
      <c r="C52" s="242"/>
      <c r="D52" s="180" t="s">
        <v>39</v>
      </c>
      <c r="E52" s="220"/>
      <c r="F52" s="221"/>
    </row>
    <row r="53" spans="1:6" ht="18.75">
      <c r="A53" s="222" t="s">
        <v>49</v>
      </c>
      <c r="B53" s="243"/>
      <c r="C53" s="244"/>
      <c r="D53" s="179" t="s">
        <v>50</v>
      </c>
      <c r="E53" s="225">
        <f>SUM(E55:E57,B55:B57)</f>
        <v>0</v>
      </c>
      <c r="F53" s="226"/>
    </row>
    <row r="54" spans="1:6">
      <c r="A54" s="207" t="s">
        <v>37</v>
      </c>
      <c r="B54" s="33" t="s">
        <v>51</v>
      </c>
      <c r="C54" s="33" t="s">
        <v>52</v>
      </c>
      <c r="D54" s="207" t="s">
        <v>39</v>
      </c>
      <c r="E54" s="33" t="s">
        <v>53</v>
      </c>
      <c r="F54" s="33" t="s">
        <v>54</v>
      </c>
    </row>
    <row r="55" spans="1:6">
      <c r="A55" s="207"/>
      <c r="B55" s="34"/>
      <c r="C55" s="34"/>
      <c r="D55" s="208"/>
      <c r="E55" s="34"/>
      <c r="F55" s="34"/>
    </row>
    <row r="56" spans="1:6">
      <c r="A56" s="207"/>
      <c r="B56" s="34"/>
      <c r="C56" s="34"/>
      <c r="D56" s="208"/>
      <c r="E56" s="34"/>
      <c r="F56" s="35"/>
    </row>
    <row r="57" spans="1:6">
      <c r="A57" s="207"/>
      <c r="B57" s="34"/>
      <c r="C57" s="34"/>
      <c r="D57" s="208"/>
      <c r="E57" s="34"/>
      <c r="F57" s="35"/>
    </row>
  </sheetData>
  <mergeCells count="43">
    <mergeCell ref="A16:F16"/>
    <mergeCell ref="E17:F17"/>
    <mergeCell ref="E18:F18"/>
    <mergeCell ref="A1:F1"/>
    <mergeCell ref="A3:B3"/>
    <mergeCell ref="A10:F10"/>
    <mergeCell ref="A11:A15"/>
    <mergeCell ref="D12:D13"/>
    <mergeCell ref="D14:D15"/>
    <mergeCell ref="A37:A42"/>
    <mergeCell ref="B37:F37"/>
    <mergeCell ref="B38:F38"/>
    <mergeCell ref="B39:F39"/>
    <mergeCell ref="B40:F40"/>
    <mergeCell ref="A30:F30"/>
    <mergeCell ref="A31:A35"/>
    <mergeCell ref="D31:D35"/>
    <mergeCell ref="B34:B35"/>
    <mergeCell ref="A36:F36"/>
    <mergeCell ref="A43:A50"/>
    <mergeCell ref="B43:F43"/>
    <mergeCell ref="B44:F44"/>
    <mergeCell ref="B45:F45"/>
    <mergeCell ref="B46:F46"/>
    <mergeCell ref="B47:F47"/>
    <mergeCell ref="B48:F48"/>
    <mergeCell ref="B49:F49"/>
    <mergeCell ref="A54:A57"/>
    <mergeCell ref="D54:D57"/>
    <mergeCell ref="A18:A20"/>
    <mergeCell ref="A21:A29"/>
    <mergeCell ref="E22:F22"/>
    <mergeCell ref="E27:F27"/>
    <mergeCell ref="E28:F28"/>
    <mergeCell ref="E29:F29"/>
    <mergeCell ref="B50:F50"/>
    <mergeCell ref="A51:F51"/>
    <mergeCell ref="B52:C52"/>
    <mergeCell ref="E52:F52"/>
    <mergeCell ref="A53:C53"/>
    <mergeCell ref="E53:F53"/>
    <mergeCell ref="B41:F41"/>
    <mergeCell ref="B42:F42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G57"/>
  <sheetViews>
    <sheetView topLeftCell="A19" workbookViewId="0">
      <selection activeCell="B46" sqref="B46:F46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29.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185" t="s">
        <v>1</v>
      </c>
      <c r="B2" s="36">
        <v>42580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187" t="s">
        <v>6</v>
      </c>
      <c r="B4" s="12">
        <v>720300</v>
      </c>
      <c r="C4" s="13" t="s">
        <v>7</v>
      </c>
      <c r="D4" s="14">
        <v>0.06</v>
      </c>
      <c r="E4" s="15" t="s">
        <v>8</v>
      </c>
      <c r="F4" s="14">
        <v>7.0000000000000007E-2</v>
      </c>
    </row>
    <row r="5" spans="1:7">
      <c r="A5" s="187" t="s">
        <v>9</v>
      </c>
      <c r="B5" s="16">
        <f>B6-B4</f>
        <v>1057000</v>
      </c>
      <c r="C5" s="15" t="s">
        <v>10</v>
      </c>
      <c r="D5" s="14">
        <v>0.08</v>
      </c>
      <c r="E5" s="15" t="s">
        <v>11</v>
      </c>
      <c r="F5" s="14">
        <v>0</v>
      </c>
      <c r="G5" s="17">
        <f>B6+B7</f>
        <v>68164630</v>
      </c>
    </row>
    <row r="6" spans="1:7">
      <c r="A6" s="187" t="s">
        <v>12</v>
      </c>
      <c r="B6" s="16">
        <v>1777300</v>
      </c>
      <c r="C6" s="13" t="s">
        <v>13</v>
      </c>
      <c r="D6" s="14">
        <v>0.1</v>
      </c>
      <c r="E6" s="15" t="s">
        <v>14</v>
      </c>
      <c r="F6" s="14">
        <v>0</v>
      </c>
      <c r="G6" s="18"/>
    </row>
    <row r="7" spans="1:7">
      <c r="A7" s="187" t="s">
        <v>15</v>
      </c>
      <c r="B7" s="16">
        <f>B6+'7.28'!B7</f>
        <v>66387330</v>
      </c>
      <c r="C7" s="15" t="s">
        <v>16</v>
      </c>
      <c r="D7" s="14">
        <v>0.34</v>
      </c>
      <c r="E7" s="15" t="s">
        <v>17</v>
      </c>
      <c r="F7" s="14">
        <v>0.28000000000000003</v>
      </c>
      <c r="G7" s="19"/>
    </row>
    <row r="8" spans="1:7">
      <c r="A8" s="187" t="s">
        <v>18</v>
      </c>
      <c r="B8" s="110">
        <v>70548700</v>
      </c>
      <c r="C8" s="13" t="s">
        <v>19</v>
      </c>
      <c r="D8" s="14">
        <v>0.05</v>
      </c>
      <c r="E8" s="15"/>
      <c r="F8" s="14"/>
    </row>
    <row r="9" spans="1:7">
      <c r="A9" s="187" t="s">
        <v>20</v>
      </c>
      <c r="B9" s="20">
        <f>B7/B8</f>
        <v>0.94101422138182556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187" t="s">
        <v>23</v>
      </c>
      <c r="C11" s="187" t="s">
        <v>24</v>
      </c>
      <c r="D11" s="187" t="s">
        <v>25</v>
      </c>
      <c r="E11" s="187"/>
      <c r="F11" s="22" t="s">
        <v>26</v>
      </c>
    </row>
    <row r="12" spans="1:7">
      <c r="A12" s="205"/>
      <c r="B12" s="23" t="s">
        <v>399</v>
      </c>
      <c r="C12" s="8" t="s">
        <v>781</v>
      </c>
      <c r="D12" s="206" t="s">
        <v>27</v>
      </c>
      <c r="E12" s="23" t="s">
        <v>232</v>
      </c>
      <c r="F12" s="8">
        <v>7</v>
      </c>
    </row>
    <row r="13" spans="1:7">
      <c r="A13" s="205"/>
      <c r="B13" s="23" t="s">
        <v>400</v>
      </c>
      <c r="C13" s="8" t="s">
        <v>782</v>
      </c>
      <c r="D13" s="206"/>
      <c r="E13" s="23" t="s">
        <v>573</v>
      </c>
      <c r="F13" s="8">
        <v>6</v>
      </c>
    </row>
    <row r="14" spans="1:7">
      <c r="A14" s="205"/>
      <c r="B14" s="23" t="s">
        <v>401</v>
      </c>
      <c r="C14" s="8" t="s">
        <v>783</v>
      </c>
      <c r="D14" s="206" t="s">
        <v>28</v>
      </c>
      <c r="E14" s="23" t="s">
        <v>550</v>
      </c>
      <c r="F14" s="8">
        <v>0</v>
      </c>
    </row>
    <row r="15" spans="1:7">
      <c r="A15" s="205"/>
      <c r="B15" s="23" t="s">
        <v>402</v>
      </c>
      <c r="C15" s="8" t="s">
        <v>784</v>
      </c>
      <c r="D15" s="206"/>
      <c r="E15" s="23" t="s">
        <v>785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185" t="s">
        <v>30</v>
      </c>
      <c r="C17" s="185" t="s">
        <v>31</v>
      </c>
      <c r="D17" s="185" t="s">
        <v>32</v>
      </c>
      <c r="E17" s="227" t="s">
        <v>33</v>
      </c>
      <c r="F17" s="228"/>
    </row>
    <row r="18" spans="1:6">
      <c r="A18" s="205" t="s">
        <v>34</v>
      </c>
      <c r="B18" s="25">
        <v>0.47916666666666669</v>
      </c>
      <c r="C18" s="25" t="s">
        <v>773</v>
      </c>
      <c r="D18" s="26">
        <v>8</v>
      </c>
      <c r="E18" s="239"/>
      <c r="F18" s="240"/>
    </row>
    <row r="19" spans="1:6">
      <c r="A19" s="205"/>
      <c r="B19" s="25">
        <v>0.5</v>
      </c>
      <c r="C19" s="25" t="s">
        <v>775</v>
      </c>
      <c r="D19" s="26">
        <v>3</v>
      </c>
      <c r="E19" s="89"/>
      <c r="F19" s="90"/>
    </row>
    <row r="20" spans="1:6">
      <c r="A20" s="205"/>
      <c r="B20" s="25">
        <v>0.51388888888888895</v>
      </c>
      <c r="C20" s="25" t="s">
        <v>776</v>
      </c>
      <c r="D20" s="26">
        <v>5</v>
      </c>
      <c r="E20" s="89"/>
      <c r="F20" s="90"/>
    </row>
    <row r="21" spans="1:6">
      <c r="A21" s="205"/>
      <c r="B21" s="25"/>
      <c r="C21" s="25"/>
      <c r="D21" s="26"/>
      <c r="E21" s="89"/>
      <c r="F21" s="90"/>
    </row>
    <row r="22" spans="1:6">
      <c r="A22" s="205"/>
      <c r="B22" s="25"/>
      <c r="C22" s="3"/>
      <c r="D22" s="3"/>
      <c r="E22" s="89"/>
      <c r="F22" s="90"/>
    </row>
    <row r="23" spans="1:6">
      <c r="A23" s="229"/>
      <c r="B23" s="25"/>
      <c r="C23" s="8"/>
      <c r="D23" s="26"/>
      <c r="E23" s="89"/>
      <c r="F23" s="90"/>
    </row>
    <row r="24" spans="1:6">
      <c r="A24" s="205" t="s">
        <v>35</v>
      </c>
      <c r="B24" s="25">
        <v>0.29166666666666669</v>
      </c>
      <c r="C24" s="25" t="s">
        <v>774</v>
      </c>
      <c r="D24" s="26" t="s">
        <v>772</v>
      </c>
      <c r="E24" s="230"/>
      <c r="F24" s="231"/>
    </row>
    <row r="25" spans="1:6">
      <c r="A25" s="205"/>
      <c r="B25" s="25">
        <v>0.3125</v>
      </c>
      <c r="C25" s="25" t="s">
        <v>777</v>
      </c>
      <c r="D25" s="26" t="s">
        <v>778</v>
      </c>
      <c r="E25" s="89"/>
      <c r="F25" s="90"/>
    </row>
    <row r="26" spans="1:6">
      <c r="A26" s="205"/>
      <c r="B26" s="25"/>
      <c r="C26" s="25"/>
      <c r="D26" s="26"/>
      <c r="E26" s="89"/>
      <c r="F26" s="90"/>
    </row>
    <row r="27" spans="1:6">
      <c r="A27" s="205"/>
      <c r="B27" s="25"/>
      <c r="C27" s="25"/>
      <c r="D27" s="158"/>
      <c r="E27" s="89"/>
      <c r="F27" s="90"/>
    </row>
    <row r="28" spans="1:6">
      <c r="A28" s="205"/>
      <c r="B28" s="25"/>
      <c r="C28" s="25"/>
      <c r="D28" s="26"/>
      <c r="E28" s="89"/>
      <c r="F28" s="90"/>
    </row>
    <row r="29" spans="1:6">
      <c r="A29" s="205"/>
      <c r="B29" s="25"/>
      <c r="C29" s="25"/>
      <c r="D29" s="26"/>
      <c r="E29" s="89"/>
      <c r="F29" s="90"/>
    </row>
    <row r="30" spans="1:6" ht="18.75">
      <c r="A30" s="237"/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 t="s">
        <v>537</v>
      </c>
      <c r="D31" s="212" t="s">
        <v>39</v>
      </c>
      <c r="E31" s="185" t="s">
        <v>38</v>
      </c>
      <c r="F31" s="24" t="s">
        <v>786</v>
      </c>
    </row>
    <row r="32" spans="1:6">
      <c r="A32" s="213"/>
      <c r="B32" s="29" t="s">
        <v>40</v>
      </c>
      <c r="C32" s="28" t="s">
        <v>768</v>
      </c>
      <c r="D32" s="234"/>
      <c r="E32" s="22" t="s">
        <v>563</v>
      </c>
      <c r="F32" s="24" t="s">
        <v>788</v>
      </c>
    </row>
    <row r="33" spans="1:6">
      <c r="A33" s="213"/>
      <c r="B33" s="30" t="s">
        <v>42</v>
      </c>
      <c r="C33" s="28" t="s">
        <v>392</v>
      </c>
      <c r="D33" s="234"/>
      <c r="E33" s="22" t="s">
        <v>43</v>
      </c>
      <c r="F33" s="24" t="s">
        <v>787</v>
      </c>
    </row>
    <row r="34" spans="1:6">
      <c r="A34" s="232"/>
      <c r="B34" s="248" t="s">
        <v>393</v>
      </c>
      <c r="C34" s="28" t="s">
        <v>769</v>
      </c>
      <c r="D34" s="235"/>
      <c r="E34" s="22" t="s">
        <v>45</v>
      </c>
      <c r="F34" s="24" t="s">
        <v>789</v>
      </c>
    </row>
    <row r="35" spans="1:6">
      <c r="A35" s="233"/>
      <c r="B35" s="249"/>
      <c r="C35" s="28" t="s">
        <v>770</v>
      </c>
      <c r="D35" s="236"/>
      <c r="E35" s="22" t="s">
        <v>562</v>
      </c>
      <c r="F35" s="24"/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564</v>
      </c>
      <c r="B37" s="209" t="s">
        <v>771</v>
      </c>
      <c r="C37" s="216"/>
      <c r="D37" s="216"/>
      <c r="E37" s="216"/>
      <c r="F37" s="217"/>
    </row>
    <row r="38" spans="1:6">
      <c r="A38" s="213"/>
      <c r="B38" s="209" t="s">
        <v>699</v>
      </c>
      <c r="C38" s="216"/>
      <c r="D38" s="216"/>
      <c r="E38" s="216"/>
      <c r="F38" s="217"/>
    </row>
    <row r="39" spans="1:6">
      <c r="A39" s="213"/>
      <c r="B39" s="209" t="s">
        <v>779</v>
      </c>
      <c r="C39" s="261"/>
      <c r="D39" s="261"/>
      <c r="E39" s="261"/>
      <c r="F39" s="262"/>
    </row>
    <row r="40" spans="1:6">
      <c r="A40" s="213"/>
      <c r="B40" s="209" t="s">
        <v>780</v>
      </c>
      <c r="C40" s="261"/>
      <c r="D40" s="261"/>
      <c r="E40" s="261"/>
      <c r="F40" s="262"/>
    </row>
    <row r="41" spans="1:6">
      <c r="A41" s="213"/>
      <c r="B41" s="209"/>
      <c r="C41" s="261"/>
      <c r="D41" s="261"/>
      <c r="E41" s="261"/>
      <c r="F41" s="262"/>
    </row>
    <row r="42" spans="1:6">
      <c r="A42" s="214"/>
      <c r="B42" s="215"/>
      <c r="C42" s="261"/>
      <c r="D42" s="261"/>
      <c r="E42" s="261"/>
      <c r="F42" s="262"/>
    </row>
    <row r="43" spans="1:6">
      <c r="A43" s="258" t="s">
        <v>155</v>
      </c>
      <c r="B43" s="209" t="s">
        <v>790</v>
      </c>
      <c r="C43" s="261"/>
      <c r="D43" s="261"/>
      <c r="E43" s="261"/>
      <c r="F43" s="262"/>
    </row>
    <row r="44" spans="1:6">
      <c r="A44" s="259"/>
      <c r="B44" s="209" t="s">
        <v>791</v>
      </c>
      <c r="C44" s="261"/>
      <c r="D44" s="261"/>
      <c r="E44" s="261"/>
      <c r="F44" s="262"/>
    </row>
    <row r="45" spans="1:6">
      <c r="A45" s="259"/>
      <c r="B45" s="209" t="s">
        <v>792</v>
      </c>
      <c r="C45" s="261"/>
      <c r="D45" s="261"/>
      <c r="E45" s="261"/>
      <c r="F45" s="262"/>
    </row>
    <row r="46" spans="1:6">
      <c r="A46" s="259"/>
      <c r="B46" s="209" t="s">
        <v>793</v>
      </c>
      <c r="C46" s="261"/>
      <c r="D46" s="261"/>
      <c r="E46" s="261"/>
      <c r="F46" s="262"/>
    </row>
    <row r="47" spans="1:6">
      <c r="A47" s="259"/>
      <c r="B47" s="209" t="s">
        <v>797</v>
      </c>
      <c r="C47" s="261"/>
      <c r="D47" s="261"/>
      <c r="E47" s="261"/>
      <c r="F47" s="262"/>
    </row>
    <row r="48" spans="1:6">
      <c r="A48" s="259"/>
      <c r="B48" s="209" t="s">
        <v>794</v>
      </c>
      <c r="C48" s="261"/>
      <c r="D48" s="261"/>
      <c r="E48" s="261"/>
      <c r="F48" s="262"/>
    </row>
    <row r="49" spans="1:6">
      <c r="A49" s="259"/>
      <c r="B49" s="209" t="s">
        <v>795</v>
      </c>
      <c r="C49" s="261"/>
      <c r="D49" s="261"/>
      <c r="E49" s="261"/>
      <c r="F49" s="262"/>
    </row>
    <row r="50" spans="1:6">
      <c r="A50" s="260"/>
      <c r="B50" s="209" t="s">
        <v>796</v>
      </c>
      <c r="C50" s="261"/>
      <c r="D50" s="261"/>
      <c r="E50" s="261"/>
      <c r="F50" s="262"/>
    </row>
    <row r="51" spans="1:6" ht="18.75">
      <c r="A51" s="237" t="s">
        <v>48</v>
      </c>
      <c r="B51" s="238"/>
      <c r="C51" s="238"/>
      <c r="D51" s="238"/>
      <c r="E51" s="238"/>
      <c r="F51" s="226"/>
    </row>
    <row r="52" spans="1:6">
      <c r="A52" s="186" t="s">
        <v>37</v>
      </c>
      <c r="B52" s="241"/>
      <c r="C52" s="242"/>
      <c r="D52" s="186" t="s">
        <v>39</v>
      </c>
      <c r="E52" s="220"/>
      <c r="F52" s="221"/>
    </row>
    <row r="53" spans="1:6" ht="18.75">
      <c r="A53" s="222" t="s">
        <v>49</v>
      </c>
      <c r="B53" s="243"/>
      <c r="C53" s="244"/>
      <c r="D53" s="184" t="s">
        <v>50</v>
      </c>
      <c r="E53" s="225">
        <f>SUM(E55:E57,B55:B57)</f>
        <v>0</v>
      </c>
      <c r="F53" s="226"/>
    </row>
    <row r="54" spans="1:6">
      <c r="A54" s="207" t="s">
        <v>37</v>
      </c>
      <c r="B54" s="33" t="s">
        <v>51</v>
      </c>
      <c r="C54" s="33" t="s">
        <v>52</v>
      </c>
      <c r="D54" s="207" t="s">
        <v>39</v>
      </c>
      <c r="E54" s="33" t="s">
        <v>53</v>
      </c>
      <c r="F54" s="33" t="s">
        <v>54</v>
      </c>
    </row>
    <row r="55" spans="1:6">
      <c r="A55" s="207"/>
      <c r="B55" s="34"/>
      <c r="C55" s="34"/>
      <c r="D55" s="208"/>
      <c r="E55" s="34"/>
      <c r="F55" s="34"/>
    </row>
    <row r="56" spans="1:6">
      <c r="A56" s="207"/>
      <c r="B56" s="34"/>
      <c r="C56" s="34"/>
      <c r="D56" s="208"/>
      <c r="E56" s="34"/>
      <c r="F56" s="35"/>
    </row>
    <row r="57" spans="1:6">
      <c r="A57" s="207"/>
      <c r="B57" s="34"/>
      <c r="C57" s="34"/>
      <c r="D57" s="208"/>
      <c r="E57" s="34"/>
      <c r="F57" s="35"/>
    </row>
  </sheetData>
  <mergeCells count="40">
    <mergeCell ref="A54:A57"/>
    <mergeCell ref="D54:D57"/>
    <mergeCell ref="B50:F50"/>
    <mergeCell ref="A51:F51"/>
    <mergeCell ref="B52:C52"/>
    <mergeCell ref="E52:F52"/>
    <mergeCell ref="A53:C53"/>
    <mergeCell ref="E53:F53"/>
    <mergeCell ref="B41:F41"/>
    <mergeCell ref="B42:F42"/>
    <mergeCell ref="A43:A50"/>
    <mergeCell ref="B43:F43"/>
    <mergeCell ref="B44:F44"/>
    <mergeCell ref="B45:F45"/>
    <mergeCell ref="B46:F46"/>
    <mergeCell ref="B47:F47"/>
    <mergeCell ref="B48:F48"/>
    <mergeCell ref="B49:F49"/>
    <mergeCell ref="A37:A42"/>
    <mergeCell ref="B37:F37"/>
    <mergeCell ref="B38:F38"/>
    <mergeCell ref="B39:F39"/>
    <mergeCell ref="B40:F40"/>
    <mergeCell ref="A30:F30"/>
    <mergeCell ref="A31:A35"/>
    <mergeCell ref="D31:D35"/>
    <mergeCell ref="B34:B35"/>
    <mergeCell ref="A36:F36"/>
    <mergeCell ref="A16:F16"/>
    <mergeCell ref="E17:F17"/>
    <mergeCell ref="A18:A23"/>
    <mergeCell ref="E18:F18"/>
    <mergeCell ref="A24:A29"/>
    <mergeCell ref="E24:F24"/>
    <mergeCell ref="A1:F1"/>
    <mergeCell ref="A3:B3"/>
    <mergeCell ref="A10:F10"/>
    <mergeCell ref="A11:A15"/>
    <mergeCell ref="D12:D13"/>
    <mergeCell ref="D14:D15"/>
  </mergeCells>
  <phoneticPr fontId="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G54"/>
  <sheetViews>
    <sheetView topLeftCell="A10" workbookViewId="0">
      <selection activeCell="B8" sqref="B8:B9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7.3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42" t="s">
        <v>1</v>
      </c>
      <c r="B2" s="36">
        <v>42554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42" t="s">
        <v>6</v>
      </c>
      <c r="B4" s="12">
        <v>899000</v>
      </c>
      <c r="C4" s="13" t="s">
        <v>7</v>
      </c>
      <c r="D4" s="14">
        <v>0.08</v>
      </c>
      <c r="E4" s="15" t="s">
        <v>8</v>
      </c>
      <c r="F4" s="14">
        <v>7.0000000000000007E-2</v>
      </c>
    </row>
    <row r="5" spans="1:7">
      <c r="A5" s="42" t="s">
        <v>9</v>
      </c>
      <c r="B5" s="16">
        <f>B6-B4</f>
        <v>1285900</v>
      </c>
      <c r="C5" s="15" t="s">
        <v>10</v>
      </c>
      <c r="D5" s="14">
        <v>0.13</v>
      </c>
      <c r="E5" s="15" t="s">
        <v>11</v>
      </c>
      <c r="F5" s="14">
        <v>0</v>
      </c>
      <c r="G5" s="17">
        <v>52409100</v>
      </c>
    </row>
    <row r="6" spans="1:7">
      <c r="A6" s="42" t="s">
        <v>12</v>
      </c>
      <c r="B6" s="16">
        <v>2184900</v>
      </c>
      <c r="C6" s="13" t="s">
        <v>13</v>
      </c>
      <c r="D6" s="14">
        <v>0.12</v>
      </c>
      <c r="E6" s="15" t="s">
        <v>14</v>
      </c>
      <c r="F6" s="14">
        <v>0</v>
      </c>
      <c r="G6" s="18"/>
    </row>
    <row r="7" spans="1:7">
      <c r="A7" s="42" t="s">
        <v>15</v>
      </c>
      <c r="B7" s="16">
        <f>1677700+1936050+2184900</f>
        <v>5798650</v>
      </c>
      <c r="C7" s="15" t="s">
        <v>16</v>
      </c>
      <c r="D7" s="14">
        <v>0.25</v>
      </c>
      <c r="E7" s="15" t="s">
        <v>17</v>
      </c>
      <c r="F7" s="14">
        <v>0.32</v>
      </c>
      <c r="G7" s="19"/>
    </row>
    <row r="8" spans="1:7">
      <c r="A8" s="42" t="s">
        <v>18</v>
      </c>
      <c r="B8" s="110">
        <v>70548700</v>
      </c>
      <c r="C8" s="13" t="s">
        <v>19</v>
      </c>
      <c r="D8" s="14">
        <v>0.01</v>
      </c>
      <c r="E8" s="15"/>
      <c r="F8" s="14"/>
    </row>
    <row r="9" spans="1:7">
      <c r="A9" s="42" t="s">
        <v>20</v>
      </c>
      <c r="B9" s="20">
        <f>B7/B8</f>
        <v>8.219357691920616E-2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42" t="s">
        <v>23</v>
      </c>
      <c r="C11" s="42" t="s">
        <v>24</v>
      </c>
      <c r="D11" s="42" t="s">
        <v>25</v>
      </c>
      <c r="E11" s="42"/>
      <c r="F11" s="22" t="s">
        <v>26</v>
      </c>
    </row>
    <row r="12" spans="1:7">
      <c r="A12" s="205"/>
      <c r="B12" s="23" t="s">
        <v>63</v>
      </c>
      <c r="C12" s="8" t="s">
        <v>86</v>
      </c>
      <c r="D12" s="206" t="s">
        <v>27</v>
      </c>
      <c r="E12" s="23" t="s">
        <v>107</v>
      </c>
      <c r="F12" s="8">
        <v>10</v>
      </c>
    </row>
    <row r="13" spans="1:7">
      <c r="A13" s="205"/>
      <c r="B13" s="23" t="s">
        <v>64</v>
      </c>
      <c r="C13" s="8" t="s">
        <v>86</v>
      </c>
      <c r="D13" s="206"/>
      <c r="E13" s="23" t="s">
        <v>108</v>
      </c>
      <c r="F13" s="8">
        <v>6</v>
      </c>
    </row>
    <row r="14" spans="1:7">
      <c r="A14" s="205"/>
      <c r="B14" s="23" t="s">
        <v>65</v>
      </c>
      <c r="C14" s="8" t="s">
        <v>105</v>
      </c>
      <c r="D14" s="206" t="s">
        <v>28</v>
      </c>
      <c r="E14" s="23" t="s">
        <v>91</v>
      </c>
      <c r="F14" s="8">
        <v>0</v>
      </c>
    </row>
    <row r="15" spans="1:7">
      <c r="A15" s="205"/>
      <c r="B15" s="23" t="s">
        <v>66</v>
      </c>
      <c r="C15" s="8" t="s">
        <v>106</v>
      </c>
      <c r="D15" s="206"/>
      <c r="E15" s="23" t="s">
        <v>74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42" t="s">
        <v>30</v>
      </c>
      <c r="C17" s="42" t="s">
        <v>31</v>
      </c>
      <c r="D17" s="42" t="s">
        <v>32</v>
      </c>
      <c r="E17" s="227" t="s">
        <v>33</v>
      </c>
      <c r="F17" s="228"/>
    </row>
    <row r="18" spans="1:6">
      <c r="A18" s="205" t="s">
        <v>34</v>
      </c>
      <c r="B18" s="25">
        <v>0.5</v>
      </c>
      <c r="C18" s="25" t="s">
        <v>103</v>
      </c>
      <c r="D18" s="26">
        <v>4</v>
      </c>
      <c r="E18" s="230"/>
      <c r="F18" s="231"/>
    </row>
    <row r="19" spans="1:6">
      <c r="A19" s="205"/>
      <c r="B19" s="25"/>
      <c r="C19" s="25"/>
      <c r="D19" s="26"/>
      <c r="E19" s="230"/>
      <c r="F19" s="231"/>
    </row>
    <row r="20" spans="1:6">
      <c r="A20" s="205"/>
      <c r="B20" s="25"/>
      <c r="C20" s="25"/>
      <c r="D20" s="26"/>
      <c r="E20" s="230"/>
      <c r="F20" s="231"/>
    </row>
    <row r="21" spans="1:6">
      <c r="A21" s="205"/>
      <c r="B21" s="25"/>
      <c r="C21" s="25"/>
      <c r="D21" s="26"/>
      <c r="E21" s="230"/>
      <c r="F21" s="231"/>
    </row>
    <row r="22" spans="1:6">
      <c r="A22" s="205"/>
      <c r="B22" s="25"/>
      <c r="C22" s="3"/>
      <c r="D22" s="3"/>
      <c r="E22" s="230"/>
      <c r="F22" s="231"/>
    </row>
    <row r="23" spans="1:6">
      <c r="A23" s="229"/>
      <c r="B23" s="25"/>
      <c r="C23" s="8"/>
      <c r="D23" s="26"/>
      <c r="E23" s="230"/>
      <c r="F23" s="231"/>
    </row>
    <row r="24" spans="1:6">
      <c r="A24" s="205" t="s">
        <v>35</v>
      </c>
      <c r="B24" s="43">
        <v>0.25</v>
      </c>
      <c r="C24" s="25" t="s">
        <v>104</v>
      </c>
      <c r="D24" s="26">
        <v>2</v>
      </c>
      <c r="E24" s="230"/>
      <c r="F24" s="231"/>
    </row>
    <row r="25" spans="1:6">
      <c r="A25" s="205"/>
      <c r="B25" s="25">
        <v>0.25</v>
      </c>
      <c r="C25" s="25" t="s">
        <v>109</v>
      </c>
      <c r="D25" s="26">
        <v>2</v>
      </c>
      <c r="E25" s="230"/>
      <c r="F25" s="231"/>
    </row>
    <row r="26" spans="1:6">
      <c r="A26" s="205"/>
      <c r="B26" s="25">
        <v>0.27083333333333331</v>
      </c>
      <c r="C26" s="25" t="s">
        <v>110</v>
      </c>
      <c r="D26" s="26">
        <v>3</v>
      </c>
      <c r="E26" s="230"/>
      <c r="F26" s="231"/>
    </row>
    <row r="27" spans="1:6">
      <c r="A27" s="205"/>
      <c r="B27" s="25">
        <v>0.25</v>
      </c>
      <c r="C27" s="25" t="s">
        <v>111</v>
      </c>
      <c r="D27" s="26">
        <v>2</v>
      </c>
      <c r="E27" s="230"/>
      <c r="F27" s="231"/>
    </row>
    <row r="28" spans="1:6">
      <c r="A28" s="205"/>
      <c r="B28" s="25"/>
      <c r="C28" s="25"/>
      <c r="D28" s="26"/>
      <c r="E28" s="230"/>
      <c r="F28" s="231"/>
    </row>
    <row r="29" spans="1:6">
      <c r="A29" s="205"/>
      <c r="B29" s="25"/>
      <c r="C29" s="25"/>
      <c r="D29" s="26"/>
      <c r="E29" s="230"/>
      <c r="F29" s="231"/>
    </row>
    <row r="30" spans="1:6" ht="18.75">
      <c r="A30" s="204" t="s">
        <v>36</v>
      </c>
      <c r="B30" s="204"/>
      <c r="C30" s="204"/>
      <c r="D30" s="204"/>
      <c r="E30" s="204"/>
      <c r="F30" s="204"/>
    </row>
    <row r="31" spans="1:6">
      <c r="A31" s="212" t="s">
        <v>37</v>
      </c>
      <c r="B31" s="27" t="s">
        <v>38</v>
      </c>
      <c r="C31" s="28" t="s">
        <v>117</v>
      </c>
      <c r="D31" s="212" t="s">
        <v>39</v>
      </c>
      <c r="E31" s="42" t="s">
        <v>38</v>
      </c>
      <c r="F31" s="24" t="s">
        <v>112</v>
      </c>
    </row>
    <row r="32" spans="1:6">
      <c r="A32" s="213"/>
      <c r="B32" s="29" t="s">
        <v>40</v>
      </c>
      <c r="C32" s="28"/>
      <c r="D32" s="234"/>
      <c r="E32" s="22" t="s">
        <v>41</v>
      </c>
      <c r="F32" s="24" t="s">
        <v>113</v>
      </c>
    </row>
    <row r="33" spans="1:6">
      <c r="A33" s="213"/>
      <c r="B33" s="30" t="s">
        <v>42</v>
      </c>
      <c r="C33" s="28"/>
      <c r="D33" s="234"/>
      <c r="E33" s="22" t="s">
        <v>43</v>
      </c>
      <c r="F33" s="24" t="s">
        <v>114</v>
      </c>
    </row>
    <row r="34" spans="1:6">
      <c r="A34" s="232"/>
      <c r="B34" s="30" t="s">
        <v>44</v>
      </c>
      <c r="C34" s="28"/>
      <c r="D34" s="235"/>
      <c r="E34" s="22" t="s">
        <v>45</v>
      </c>
      <c r="F34" s="24" t="s">
        <v>115</v>
      </c>
    </row>
    <row r="35" spans="1:6">
      <c r="A35" s="233"/>
      <c r="B35" s="30" t="s">
        <v>46</v>
      </c>
      <c r="C35" s="28"/>
      <c r="D35" s="236"/>
      <c r="E35" s="22" t="s">
        <v>47</v>
      </c>
      <c r="F35" s="24"/>
    </row>
    <row r="36" spans="1:6" ht="18.75">
      <c r="A36" s="204" t="s">
        <v>36</v>
      </c>
      <c r="B36" s="204"/>
      <c r="C36" s="204"/>
      <c r="D36" s="204"/>
      <c r="E36" s="204"/>
      <c r="F36" s="204"/>
    </row>
    <row r="37" spans="1:6">
      <c r="A37" s="212" t="s">
        <v>37</v>
      </c>
      <c r="B37" s="209" t="s">
        <v>123</v>
      </c>
      <c r="C37" s="216"/>
      <c r="D37" s="216"/>
      <c r="E37" s="216"/>
      <c r="F37" s="217"/>
    </row>
    <row r="38" spans="1:6">
      <c r="A38" s="213"/>
      <c r="B38" s="209"/>
      <c r="C38" s="216"/>
      <c r="D38" s="216"/>
      <c r="E38" s="216"/>
      <c r="F38" s="217"/>
    </row>
    <row r="39" spans="1:6">
      <c r="A39" s="213"/>
      <c r="B39" s="215"/>
      <c r="C39" s="210"/>
      <c r="D39" s="210"/>
      <c r="E39" s="210"/>
      <c r="F39" s="211"/>
    </row>
    <row r="40" spans="1:6">
      <c r="A40" s="213"/>
      <c r="B40" s="215"/>
      <c r="C40" s="218"/>
      <c r="D40" s="218"/>
      <c r="E40" s="218"/>
      <c r="F40" s="219"/>
    </row>
    <row r="41" spans="1:6">
      <c r="A41" s="213"/>
      <c r="B41" s="215"/>
      <c r="C41" s="210"/>
      <c r="D41" s="210"/>
      <c r="E41" s="210"/>
      <c r="F41" s="211"/>
    </row>
    <row r="42" spans="1:6">
      <c r="A42" s="214"/>
      <c r="B42" s="209"/>
      <c r="C42" s="210"/>
      <c r="D42" s="210"/>
      <c r="E42" s="210"/>
      <c r="F42" s="211"/>
    </row>
    <row r="43" spans="1:6">
      <c r="A43" s="212" t="s">
        <v>39</v>
      </c>
      <c r="B43" s="209" t="s">
        <v>116</v>
      </c>
      <c r="C43" s="216"/>
      <c r="D43" s="216"/>
      <c r="E43" s="216"/>
      <c r="F43" s="217"/>
    </row>
    <row r="44" spans="1:6">
      <c r="A44" s="213"/>
      <c r="B44" s="209" t="s">
        <v>119</v>
      </c>
      <c r="C44" s="216"/>
      <c r="D44" s="216"/>
      <c r="E44" s="216"/>
      <c r="F44" s="217"/>
    </row>
    <row r="45" spans="1:6">
      <c r="A45" s="213"/>
      <c r="B45" s="209" t="s">
        <v>118</v>
      </c>
      <c r="C45" s="218"/>
      <c r="D45" s="218"/>
      <c r="E45" s="218"/>
      <c r="F45" s="219"/>
    </row>
    <row r="46" spans="1:6">
      <c r="A46" s="213"/>
      <c r="B46" s="209" t="s">
        <v>120</v>
      </c>
      <c r="C46" s="218"/>
      <c r="D46" s="218"/>
      <c r="E46" s="218"/>
      <c r="F46" s="219"/>
    </row>
    <row r="47" spans="1:6">
      <c r="A47" s="214"/>
      <c r="B47" s="209" t="s">
        <v>121</v>
      </c>
      <c r="C47" s="210"/>
      <c r="D47" s="210"/>
      <c r="E47" s="210"/>
      <c r="F47" s="211"/>
    </row>
    <row r="48" spans="1:6" ht="18.75">
      <c r="A48" s="204" t="s">
        <v>48</v>
      </c>
      <c r="B48" s="204"/>
      <c r="C48" s="204"/>
      <c r="D48" s="204"/>
      <c r="E48" s="204"/>
      <c r="F48" s="204"/>
    </row>
    <row r="49" spans="1:6">
      <c r="A49" s="41" t="s">
        <v>37</v>
      </c>
      <c r="B49" s="220"/>
      <c r="C49" s="221"/>
      <c r="D49" s="41" t="s">
        <v>39</v>
      </c>
      <c r="E49" s="220"/>
      <c r="F49" s="221"/>
    </row>
    <row r="50" spans="1:6" ht="18.75">
      <c r="A50" s="222" t="s">
        <v>49</v>
      </c>
      <c r="B50" s="223"/>
      <c r="C50" s="224"/>
      <c r="D50" s="40" t="s">
        <v>50</v>
      </c>
      <c r="E50" s="225">
        <v>0</v>
      </c>
      <c r="F50" s="226"/>
    </row>
    <row r="51" spans="1:6">
      <c r="A51" s="207" t="s">
        <v>37</v>
      </c>
      <c r="B51" s="33" t="s">
        <v>51</v>
      </c>
      <c r="C51" s="33" t="s">
        <v>52</v>
      </c>
      <c r="D51" s="207" t="s">
        <v>39</v>
      </c>
      <c r="E51" s="33" t="s">
        <v>53</v>
      </c>
      <c r="F51" s="33" t="s">
        <v>54</v>
      </c>
    </row>
    <row r="52" spans="1:6">
      <c r="A52" s="207"/>
      <c r="B52" s="34"/>
      <c r="C52" s="34"/>
      <c r="D52" s="208"/>
      <c r="E52" s="34"/>
      <c r="F52" s="34"/>
    </row>
    <row r="53" spans="1:6">
      <c r="A53" s="207"/>
      <c r="B53" s="34"/>
      <c r="C53" s="34"/>
      <c r="D53" s="208"/>
      <c r="E53" s="34"/>
      <c r="F53" s="35"/>
    </row>
    <row r="54" spans="1:6">
      <c r="A54" s="207"/>
      <c r="B54" s="34"/>
      <c r="C54" s="34"/>
      <c r="D54" s="208"/>
      <c r="E54" s="34"/>
      <c r="F54" s="35"/>
    </row>
  </sheetData>
  <mergeCells count="46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51:A54"/>
    <mergeCell ref="D51:D54"/>
    <mergeCell ref="B42:F42"/>
    <mergeCell ref="A43:A47"/>
    <mergeCell ref="B43:F43"/>
    <mergeCell ref="B44:F44"/>
    <mergeCell ref="B45:F45"/>
    <mergeCell ref="B46:F46"/>
    <mergeCell ref="B47:F47"/>
    <mergeCell ref="A48:F48"/>
    <mergeCell ref="B49:C49"/>
    <mergeCell ref="E49:F49"/>
    <mergeCell ref="A50:C50"/>
    <mergeCell ref="E50:F50"/>
  </mergeCells>
  <phoneticPr fontId="2" type="noConversion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G57"/>
  <sheetViews>
    <sheetView workbookViewId="0">
      <selection activeCell="A4" sqref="A4:F15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29.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190" t="s">
        <v>1</v>
      </c>
      <c r="B2" s="36">
        <v>42581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190" t="s">
        <v>6</v>
      </c>
      <c r="B4" s="12">
        <v>231350</v>
      </c>
      <c r="C4" s="13" t="s">
        <v>7</v>
      </c>
      <c r="D4" s="14">
        <v>7.0000000000000007E-2</v>
      </c>
      <c r="E4" s="15" t="s">
        <v>8</v>
      </c>
      <c r="F4" s="14">
        <v>0</v>
      </c>
    </row>
    <row r="5" spans="1:7">
      <c r="A5" s="190" t="s">
        <v>9</v>
      </c>
      <c r="B5" s="16">
        <f>B6-B4</f>
        <v>738500</v>
      </c>
      <c r="C5" s="15" t="s">
        <v>10</v>
      </c>
      <c r="D5" s="14">
        <v>0</v>
      </c>
      <c r="E5" s="15" t="s">
        <v>11</v>
      </c>
      <c r="F5" s="14">
        <v>0</v>
      </c>
      <c r="G5" s="17">
        <f>B6+B7</f>
        <v>68327030</v>
      </c>
    </row>
    <row r="6" spans="1:7">
      <c r="A6" s="190" t="s">
        <v>12</v>
      </c>
      <c r="B6" s="16">
        <v>969850</v>
      </c>
      <c r="C6" s="13" t="s">
        <v>13</v>
      </c>
      <c r="D6" s="14">
        <v>0.15</v>
      </c>
      <c r="E6" s="15" t="s">
        <v>14</v>
      </c>
      <c r="F6" s="14">
        <v>0.28999999999999998</v>
      </c>
      <c r="G6" s="18"/>
    </row>
    <row r="7" spans="1:7">
      <c r="A7" s="190" t="s">
        <v>15</v>
      </c>
      <c r="B7" s="16">
        <f>B6+'7.29'!B7</f>
        <v>67357180</v>
      </c>
      <c r="C7" s="15" t="s">
        <v>16</v>
      </c>
      <c r="D7" s="14">
        <v>0.22</v>
      </c>
      <c r="E7" s="15" t="s">
        <v>17</v>
      </c>
      <c r="F7" s="14">
        <v>0.22</v>
      </c>
      <c r="G7" s="19"/>
    </row>
    <row r="8" spans="1:7">
      <c r="A8" s="190" t="s">
        <v>18</v>
      </c>
      <c r="B8" s="110">
        <v>70548700</v>
      </c>
      <c r="C8" s="13" t="s">
        <v>19</v>
      </c>
      <c r="D8" s="14">
        <v>0.02</v>
      </c>
      <c r="E8" s="15"/>
      <c r="F8" s="14"/>
    </row>
    <row r="9" spans="1:7">
      <c r="A9" s="190" t="s">
        <v>20</v>
      </c>
      <c r="B9" s="20">
        <f>B7/B8</f>
        <v>0.95476146264920547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190" t="s">
        <v>23</v>
      </c>
      <c r="C11" s="190" t="s">
        <v>24</v>
      </c>
      <c r="D11" s="190" t="s">
        <v>25</v>
      </c>
      <c r="E11" s="190"/>
      <c r="F11" s="190" t="s">
        <v>26</v>
      </c>
    </row>
    <row r="12" spans="1:7">
      <c r="A12" s="205"/>
      <c r="B12" s="23" t="s">
        <v>399</v>
      </c>
      <c r="C12" s="8" t="s">
        <v>781</v>
      </c>
      <c r="D12" s="206" t="s">
        <v>27</v>
      </c>
      <c r="E12" s="23" t="s">
        <v>823</v>
      </c>
      <c r="F12" s="8">
        <v>6</v>
      </c>
    </row>
    <row r="13" spans="1:7">
      <c r="A13" s="205"/>
      <c r="B13" s="23" t="s">
        <v>400</v>
      </c>
      <c r="C13" s="8" t="s">
        <v>821</v>
      </c>
      <c r="D13" s="206"/>
      <c r="E13" s="23" t="s">
        <v>824</v>
      </c>
      <c r="F13" s="8">
        <v>4</v>
      </c>
    </row>
    <row r="14" spans="1:7">
      <c r="A14" s="205"/>
      <c r="B14" s="23" t="s">
        <v>401</v>
      </c>
      <c r="C14" s="8" t="s">
        <v>822</v>
      </c>
      <c r="D14" s="206" t="s">
        <v>28</v>
      </c>
      <c r="E14" s="23" t="s">
        <v>401</v>
      </c>
      <c r="F14" s="8">
        <v>0</v>
      </c>
    </row>
    <row r="15" spans="1:7">
      <c r="A15" s="205"/>
      <c r="B15" s="23" t="s">
        <v>402</v>
      </c>
      <c r="C15" s="8" t="s">
        <v>784</v>
      </c>
      <c r="D15" s="206"/>
      <c r="E15" s="23" t="s">
        <v>402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115"/>
      <c r="B17" s="190" t="s">
        <v>30</v>
      </c>
      <c r="C17" s="190" t="s">
        <v>31</v>
      </c>
      <c r="D17" s="190" t="s">
        <v>32</v>
      </c>
      <c r="E17" s="227" t="s">
        <v>33</v>
      </c>
      <c r="F17" s="246"/>
    </row>
    <row r="18" spans="1:6">
      <c r="A18" s="205" t="s">
        <v>34</v>
      </c>
      <c r="B18" s="25"/>
      <c r="C18" s="25" t="s">
        <v>808</v>
      </c>
      <c r="D18" s="26">
        <v>2</v>
      </c>
      <c r="E18" s="239"/>
      <c r="F18" s="240"/>
    </row>
    <row r="19" spans="1:6">
      <c r="A19" s="205"/>
      <c r="B19" s="25"/>
      <c r="C19" s="25" t="s">
        <v>808</v>
      </c>
      <c r="D19" s="26">
        <v>3</v>
      </c>
      <c r="E19" s="89"/>
      <c r="F19" s="90"/>
    </row>
    <row r="20" spans="1:6">
      <c r="A20" s="205"/>
      <c r="B20" s="25"/>
      <c r="C20" s="25" t="s">
        <v>808</v>
      </c>
      <c r="D20" s="26">
        <v>3</v>
      </c>
      <c r="E20" s="89"/>
      <c r="F20" s="90"/>
    </row>
    <row r="21" spans="1:6">
      <c r="A21" s="205"/>
      <c r="B21" s="25"/>
      <c r="C21" s="25" t="s">
        <v>808</v>
      </c>
      <c r="D21" s="26">
        <v>2</v>
      </c>
      <c r="E21" s="89"/>
      <c r="F21" s="90"/>
    </row>
    <row r="22" spans="1:6">
      <c r="A22" s="205"/>
      <c r="B22" s="25"/>
      <c r="C22" s="25" t="s">
        <v>808</v>
      </c>
      <c r="D22" s="26">
        <v>2</v>
      </c>
      <c r="E22" s="89"/>
      <c r="F22" s="90"/>
    </row>
    <row r="23" spans="1:6">
      <c r="A23" s="229"/>
      <c r="B23" s="25"/>
      <c r="C23" s="25" t="s">
        <v>808</v>
      </c>
      <c r="D23" s="26">
        <v>2</v>
      </c>
      <c r="E23" s="89"/>
      <c r="F23" s="90"/>
    </row>
    <row r="24" spans="1:6">
      <c r="A24" s="205" t="s">
        <v>35</v>
      </c>
      <c r="B24" s="25">
        <v>0.22916666666666666</v>
      </c>
      <c r="C24" s="25" t="s">
        <v>800</v>
      </c>
      <c r="D24" s="26">
        <v>2</v>
      </c>
      <c r="E24" s="230"/>
      <c r="F24" s="231"/>
    </row>
    <row r="25" spans="1:6">
      <c r="A25" s="205"/>
      <c r="B25" s="25">
        <v>0.26041666666666669</v>
      </c>
      <c r="C25" s="25" t="s">
        <v>801</v>
      </c>
      <c r="D25" s="26">
        <v>2</v>
      </c>
      <c r="E25" s="89"/>
      <c r="F25" s="90"/>
    </row>
    <row r="26" spans="1:6">
      <c r="A26" s="205"/>
      <c r="B26" s="25">
        <v>0.27083333333333331</v>
      </c>
      <c r="C26" s="25" t="s">
        <v>802</v>
      </c>
      <c r="D26" s="26">
        <v>2</v>
      </c>
      <c r="E26" s="89"/>
      <c r="F26" s="90"/>
    </row>
    <row r="27" spans="1:6">
      <c r="A27" s="205"/>
      <c r="B27" s="25">
        <v>0.27083333333333331</v>
      </c>
      <c r="C27" s="25" t="s">
        <v>803</v>
      </c>
      <c r="D27" s="158">
        <v>4</v>
      </c>
      <c r="E27" s="230" t="s">
        <v>362</v>
      </c>
      <c r="F27" s="231"/>
    </row>
    <row r="28" spans="1:6">
      <c r="A28" s="205"/>
      <c r="B28" s="25"/>
      <c r="C28" s="25" t="s">
        <v>808</v>
      </c>
      <c r="D28" s="26">
        <v>2</v>
      </c>
      <c r="E28" s="89"/>
      <c r="F28" s="90"/>
    </row>
    <row r="29" spans="1:6">
      <c r="A29" s="205"/>
      <c r="B29" s="25"/>
      <c r="C29" s="25"/>
      <c r="D29" s="26"/>
      <c r="E29" s="89"/>
      <c r="F29" s="90"/>
    </row>
    <row r="30" spans="1:6" ht="18.75">
      <c r="A30" s="237"/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114" t="s">
        <v>496</v>
      </c>
      <c r="D31" s="212" t="s">
        <v>39</v>
      </c>
      <c r="E31" s="190" t="s">
        <v>38</v>
      </c>
      <c r="F31" s="115" t="s">
        <v>809</v>
      </c>
    </row>
    <row r="32" spans="1:6">
      <c r="A32" s="213"/>
      <c r="B32" s="27" t="s">
        <v>40</v>
      </c>
      <c r="C32" s="114" t="s">
        <v>798</v>
      </c>
      <c r="D32" s="247"/>
      <c r="E32" s="190" t="s">
        <v>563</v>
      </c>
      <c r="F32" s="115" t="s">
        <v>810</v>
      </c>
    </row>
    <row r="33" spans="1:6">
      <c r="A33" s="213"/>
      <c r="B33" s="27" t="s">
        <v>42</v>
      </c>
      <c r="C33" s="114" t="s">
        <v>392</v>
      </c>
      <c r="D33" s="247"/>
      <c r="E33" s="190" t="s">
        <v>43</v>
      </c>
      <c r="F33" s="115" t="s">
        <v>811</v>
      </c>
    </row>
    <row r="34" spans="1:6">
      <c r="A34" s="232"/>
      <c r="B34" s="248" t="s">
        <v>393</v>
      </c>
      <c r="C34" s="114" t="s">
        <v>799</v>
      </c>
      <c r="D34" s="232"/>
      <c r="E34" s="190" t="s">
        <v>45</v>
      </c>
      <c r="F34" s="115" t="s">
        <v>812</v>
      </c>
    </row>
    <row r="35" spans="1:6">
      <c r="A35" s="233"/>
      <c r="B35" s="249"/>
      <c r="C35" s="114" t="s">
        <v>534</v>
      </c>
      <c r="D35" s="233"/>
      <c r="E35" s="190" t="s">
        <v>562</v>
      </c>
      <c r="F35" s="115"/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67" t="s">
        <v>564</v>
      </c>
      <c r="B37" s="255" t="s">
        <v>813</v>
      </c>
      <c r="C37" s="251"/>
      <c r="D37" s="191"/>
      <c r="E37" s="191" t="s">
        <v>804</v>
      </c>
      <c r="F37" s="192"/>
    </row>
    <row r="38" spans="1:6">
      <c r="A38" s="268"/>
      <c r="B38" s="195"/>
      <c r="C38" s="191"/>
      <c r="D38" s="191"/>
      <c r="E38" s="191" t="s">
        <v>805</v>
      </c>
      <c r="F38" s="192"/>
    </row>
    <row r="39" spans="1:6">
      <c r="A39" s="268"/>
      <c r="B39" s="195"/>
      <c r="C39" s="193"/>
      <c r="D39" s="193"/>
      <c r="E39" s="193" t="s">
        <v>806</v>
      </c>
      <c r="F39" s="194"/>
    </row>
    <row r="40" spans="1:6">
      <c r="A40" s="268"/>
      <c r="B40" s="195"/>
      <c r="C40" s="193"/>
      <c r="D40" s="193"/>
      <c r="E40" s="193" t="s">
        <v>225</v>
      </c>
      <c r="F40" s="194"/>
    </row>
    <row r="41" spans="1:6">
      <c r="A41" s="268"/>
      <c r="B41" s="195"/>
      <c r="C41" s="193"/>
      <c r="D41" s="193"/>
      <c r="E41" s="193" t="s">
        <v>807</v>
      </c>
      <c r="F41" s="194"/>
    </row>
    <row r="42" spans="1:6">
      <c r="A42" s="268"/>
      <c r="B42" s="196"/>
      <c r="C42" s="193"/>
      <c r="D42" s="193"/>
      <c r="E42" s="193" t="s">
        <v>319</v>
      </c>
      <c r="F42" s="194"/>
    </row>
    <row r="43" spans="1:6">
      <c r="A43" s="269"/>
      <c r="B43" s="195"/>
      <c r="C43" s="193"/>
      <c r="D43" s="193"/>
      <c r="E43" s="193" t="s">
        <v>369</v>
      </c>
      <c r="F43" s="194"/>
    </row>
    <row r="44" spans="1:6">
      <c r="A44" s="213" t="s">
        <v>155</v>
      </c>
      <c r="B44" s="255" t="s">
        <v>814</v>
      </c>
      <c r="C44" s="263"/>
      <c r="D44" s="263"/>
      <c r="E44" s="263"/>
      <c r="F44" s="242"/>
    </row>
    <row r="45" spans="1:6">
      <c r="A45" s="213"/>
      <c r="B45" s="250" t="s">
        <v>815</v>
      </c>
      <c r="C45" s="263"/>
      <c r="D45" s="263"/>
      <c r="E45" s="263"/>
      <c r="F45" s="242"/>
    </row>
    <row r="46" spans="1:6">
      <c r="A46" s="213"/>
      <c r="B46" s="255" t="s">
        <v>819</v>
      </c>
      <c r="C46" s="263"/>
      <c r="D46" s="263"/>
      <c r="E46" s="263"/>
      <c r="F46" s="242"/>
    </row>
    <row r="47" spans="1:6">
      <c r="A47" s="213"/>
      <c r="B47" s="250" t="s">
        <v>820</v>
      </c>
      <c r="C47" s="263"/>
      <c r="D47" s="263"/>
      <c r="E47" s="263"/>
      <c r="F47" s="242"/>
    </row>
    <row r="48" spans="1:6">
      <c r="A48" s="213"/>
      <c r="B48" s="250"/>
      <c r="C48" s="263"/>
      <c r="D48" s="263"/>
      <c r="E48" s="263"/>
      <c r="F48" s="242"/>
    </row>
    <row r="49" spans="1:6">
      <c r="A49" s="213"/>
      <c r="B49" s="250"/>
      <c r="C49" s="263"/>
      <c r="D49" s="263"/>
      <c r="E49" s="263"/>
      <c r="F49" s="242"/>
    </row>
    <row r="50" spans="1:6">
      <c r="A50" s="214"/>
      <c r="B50" s="250"/>
      <c r="C50" s="263"/>
      <c r="D50" s="263"/>
      <c r="E50" s="263"/>
      <c r="F50" s="242"/>
    </row>
    <row r="51" spans="1:6" ht="18.75">
      <c r="A51" s="237" t="s">
        <v>48</v>
      </c>
      <c r="B51" s="238"/>
      <c r="C51" s="238"/>
      <c r="D51" s="238"/>
      <c r="E51" s="238"/>
      <c r="F51" s="226"/>
    </row>
    <row r="52" spans="1:6">
      <c r="A52" s="189" t="s">
        <v>37</v>
      </c>
      <c r="B52" s="241"/>
      <c r="C52" s="242"/>
      <c r="D52" s="189" t="s">
        <v>39</v>
      </c>
      <c r="E52" s="220"/>
      <c r="F52" s="221"/>
    </row>
    <row r="53" spans="1:6" ht="18.75">
      <c r="A53" s="222" t="s">
        <v>49</v>
      </c>
      <c r="B53" s="243"/>
      <c r="C53" s="244"/>
      <c r="D53" s="188" t="s">
        <v>50</v>
      </c>
      <c r="E53" s="225">
        <f>SUM(E55:E57,B55:B57)</f>
        <v>49400</v>
      </c>
      <c r="F53" s="226"/>
    </row>
    <row r="54" spans="1:6">
      <c r="A54" s="207" t="s">
        <v>37</v>
      </c>
      <c r="B54" s="33" t="s">
        <v>51</v>
      </c>
      <c r="C54" s="33" t="s">
        <v>52</v>
      </c>
      <c r="D54" s="207" t="s">
        <v>39</v>
      </c>
      <c r="E54" s="33" t="s">
        <v>53</v>
      </c>
      <c r="F54" s="33" t="s">
        <v>54</v>
      </c>
    </row>
    <row r="55" spans="1:6">
      <c r="A55" s="207"/>
      <c r="B55" s="34">
        <v>26000</v>
      </c>
      <c r="C55" s="34" t="s">
        <v>816</v>
      </c>
      <c r="D55" s="208"/>
      <c r="E55" s="34">
        <v>11400</v>
      </c>
      <c r="F55" s="34" t="s">
        <v>818</v>
      </c>
    </row>
    <row r="56" spans="1:6">
      <c r="A56" s="207"/>
      <c r="B56" s="34">
        <v>12000</v>
      </c>
      <c r="C56" s="34" t="s">
        <v>817</v>
      </c>
      <c r="D56" s="208"/>
      <c r="E56" s="34"/>
      <c r="F56" s="35"/>
    </row>
    <row r="57" spans="1:6">
      <c r="A57" s="207"/>
      <c r="B57" s="34"/>
      <c r="C57" s="34"/>
      <c r="D57" s="208"/>
      <c r="E57" s="34"/>
      <c r="F57" s="35"/>
    </row>
  </sheetData>
  <mergeCells count="35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A24:A29"/>
    <mergeCell ref="E24:F24"/>
    <mergeCell ref="B49:F49"/>
    <mergeCell ref="A30:F30"/>
    <mergeCell ref="A31:A35"/>
    <mergeCell ref="D31:D35"/>
    <mergeCell ref="B34:B35"/>
    <mergeCell ref="A36:F36"/>
    <mergeCell ref="B37:C37"/>
    <mergeCell ref="A54:A57"/>
    <mergeCell ref="D54:D57"/>
    <mergeCell ref="A37:A43"/>
    <mergeCell ref="A44:A50"/>
    <mergeCell ref="E27:F27"/>
    <mergeCell ref="B50:F50"/>
    <mergeCell ref="A51:F51"/>
    <mergeCell ref="B52:C52"/>
    <mergeCell ref="E52:F52"/>
    <mergeCell ref="A53:C53"/>
    <mergeCell ref="E53:F53"/>
    <mergeCell ref="B44:F44"/>
    <mergeCell ref="B45:F45"/>
    <mergeCell ref="B46:F46"/>
    <mergeCell ref="B47:F47"/>
    <mergeCell ref="B48:F48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G57"/>
  <sheetViews>
    <sheetView tabSelected="1" topLeftCell="A32" workbookViewId="0">
      <selection activeCell="J53" sqref="J53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29.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199" t="s">
        <v>1</v>
      </c>
      <c r="B2" s="36">
        <v>42582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200" t="s">
        <v>6</v>
      </c>
      <c r="B4" s="12">
        <v>532100</v>
      </c>
      <c r="C4" s="13" t="s">
        <v>7</v>
      </c>
      <c r="D4" s="14">
        <v>0.06</v>
      </c>
      <c r="E4" s="15" t="s">
        <v>8</v>
      </c>
      <c r="F4" s="14">
        <v>0.02</v>
      </c>
    </row>
    <row r="5" spans="1:7">
      <c r="A5" s="200" t="s">
        <v>9</v>
      </c>
      <c r="B5" s="16">
        <f>B6-B4</f>
        <v>621600</v>
      </c>
      <c r="C5" s="15" t="s">
        <v>10</v>
      </c>
      <c r="D5" s="14">
        <v>0.02</v>
      </c>
      <c r="E5" s="15" t="s">
        <v>11</v>
      </c>
      <c r="F5" s="14">
        <v>0</v>
      </c>
      <c r="G5" s="17">
        <f>B6+B7</f>
        <v>69664580</v>
      </c>
    </row>
    <row r="6" spans="1:7">
      <c r="A6" s="200" t="s">
        <v>12</v>
      </c>
      <c r="B6" s="16">
        <v>1153700</v>
      </c>
      <c r="C6" s="13" t="s">
        <v>13</v>
      </c>
      <c r="D6" s="14">
        <v>0.11</v>
      </c>
      <c r="E6" s="15" t="s">
        <v>14</v>
      </c>
      <c r="F6" s="14">
        <v>0</v>
      </c>
      <c r="G6" s="18"/>
    </row>
    <row r="7" spans="1:7">
      <c r="A7" s="200" t="s">
        <v>15</v>
      </c>
      <c r="B7" s="16">
        <f>B6+'7.30'!B7</f>
        <v>68510880</v>
      </c>
      <c r="C7" s="15" t="s">
        <v>16</v>
      </c>
      <c r="D7" s="14">
        <v>0.28999999999999998</v>
      </c>
      <c r="E7" s="15" t="s">
        <v>17</v>
      </c>
      <c r="F7" s="14">
        <v>0.38</v>
      </c>
      <c r="G7" s="19"/>
    </row>
    <row r="8" spans="1:7">
      <c r="A8" s="200" t="s">
        <v>18</v>
      </c>
      <c r="B8" s="110">
        <v>70548700</v>
      </c>
      <c r="C8" s="13" t="s">
        <v>19</v>
      </c>
      <c r="D8" s="14">
        <v>0.04</v>
      </c>
      <c r="E8" s="15"/>
      <c r="F8" s="14"/>
    </row>
    <row r="9" spans="1:7">
      <c r="A9" s="200" t="s">
        <v>20</v>
      </c>
      <c r="B9" s="20">
        <f>B7/B8</f>
        <v>0.97111470516111564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200" t="s">
        <v>23</v>
      </c>
      <c r="C11" s="200" t="s">
        <v>24</v>
      </c>
      <c r="D11" s="200" t="s">
        <v>25</v>
      </c>
      <c r="E11" s="200"/>
      <c r="F11" s="200" t="s">
        <v>26</v>
      </c>
    </row>
    <row r="12" spans="1:7">
      <c r="A12" s="205"/>
      <c r="B12" s="23" t="s">
        <v>399</v>
      </c>
      <c r="C12" s="8" t="s">
        <v>842</v>
      </c>
      <c r="D12" s="206" t="s">
        <v>27</v>
      </c>
      <c r="E12" s="23" t="s">
        <v>267</v>
      </c>
      <c r="F12" s="8">
        <v>7</v>
      </c>
    </row>
    <row r="13" spans="1:7">
      <c r="A13" s="205"/>
      <c r="B13" s="23" t="s">
        <v>400</v>
      </c>
      <c r="C13" s="8" t="s">
        <v>843</v>
      </c>
      <c r="D13" s="206"/>
      <c r="E13" s="23" t="s">
        <v>845</v>
      </c>
      <c r="F13" s="8">
        <v>4</v>
      </c>
    </row>
    <row r="14" spans="1:7">
      <c r="A14" s="205"/>
      <c r="B14" s="23" t="s">
        <v>401</v>
      </c>
      <c r="C14" s="8" t="s">
        <v>844</v>
      </c>
      <c r="D14" s="206" t="s">
        <v>28</v>
      </c>
      <c r="E14" s="23" t="s">
        <v>846</v>
      </c>
      <c r="F14" s="8">
        <v>0</v>
      </c>
    </row>
    <row r="15" spans="1:7">
      <c r="A15" s="205"/>
      <c r="B15" s="23" t="s">
        <v>402</v>
      </c>
      <c r="C15" s="8" t="s">
        <v>784</v>
      </c>
      <c r="D15" s="206"/>
      <c r="E15" s="23" t="s">
        <v>402</v>
      </c>
      <c r="F15" s="8">
        <v>0</v>
      </c>
    </row>
    <row r="16" spans="1:7" ht="18.75">
      <c r="A16" s="204"/>
      <c r="B16" s="204"/>
      <c r="C16" s="204"/>
      <c r="D16" s="204"/>
      <c r="E16" s="204"/>
      <c r="F16" s="204"/>
    </row>
    <row r="17" spans="1:6">
      <c r="A17" s="115"/>
      <c r="B17" s="199" t="s">
        <v>30</v>
      </c>
      <c r="C17" s="199" t="s">
        <v>31</v>
      </c>
      <c r="D17" s="199" t="s">
        <v>32</v>
      </c>
      <c r="E17" s="227" t="s">
        <v>33</v>
      </c>
      <c r="F17" s="246"/>
    </row>
    <row r="18" spans="1:6">
      <c r="A18" s="205" t="s">
        <v>34</v>
      </c>
      <c r="B18" s="25">
        <v>0.47916666666666669</v>
      </c>
      <c r="C18" s="25" t="s">
        <v>829</v>
      </c>
      <c r="D18" s="26">
        <v>9</v>
      </c>
      <c r="E18" s="239"/>
      <c r="F18" s="240"/>
    </row>
    <row r="19" spans="1:6">
      <c r="A19" s="205"/>
      <c r="B19" s="25">
        <v>0.47916666666666669</v>
      </c>
      <c r="C19" s="25" t="s">
        <v>830</v>
      </c>
      <c r="D19" s="26">
        <v>3</v>
      </c>
      <c r="E19" s="89"/>
      <c r="F19" s="90"/>
    </row>
    <row r="20" spans="1:6">
      <c r="A20" s="205"/>
      <c r="B20" s="25">
        <v>0.52083333333333337</v>
      </c>
      <c r="C20" s="25" t="s">
        <v>831</v>
      </c>
      <c r="D20" s="26">
        <v>2</v>
      </c>
      <c r="E20" s="89"/>
      <c r="F20" s="90"/>
    </row>
    <row r="21" spans="1:6">
      <c r="A21" s="205"/>
      <c r="B21" s="25">
        <v>8.3333333333333329E-2</v>
      </c>
      <c r="C21" s="25" t="s">
        <v>832</v>
      </c>
      <c r="D21" s="26">
        <v>3</v>
      </c>
      <c r="E21" s="89"/>
      <c r="F21" s="90"/>
    </row>
    <row r="22" spans="1:6">
      <c r="A22" s="205"/>
      <c r="B22" s="25"/>
      <c r="C22" s="25"/>
      <c r="D22" s="26"/>
      <c r="E22" s="89"/>
      <c r="F22" s="90"/>
    </row>
    <row r="23" spans="1:6">
      <c r="A23" s="229"/>
      <c r="B23" s="25"/>
      <c r="C23" s="25"/>
      <c r="D23" s="26"/>
      <c r="E23" s="89"/>
      <c r="F23" s="90"/>
    </row>
    <row r="24" spans="1:6">
      <c r="A24" s="205" t="s">
        <v>35</v>
      </c>
      <c r="B24" s="25">
        <v>0.22916666666666666</v>
      </c>
      <c r="C24" s="25" t="s">
        <v>833</v>
      </c>
      <c r="D24" s="26">
        <v>2</v>
      </c>
      <c r="E24" s="230"/>
      <c r="F24" s="231"/>
    </row>
    <row r="25" spans="1:6">
      <c r="A25" s="205"/>
      <c r="B25" s="25">
        <v>0.29166666666666669</v>
      </c>
      <c r="C25" s="25" t="s">
        <v>834</v>
      </c>
      <c r="D25" s="26">
        <v>4</v>
      </c>
      <c r="E25" s="89"/>
      <c r="F25" s="90"/>
    </row>
    <row r="26" spans="1:6">
      <c r="A26" s="205"/>
      <c r="B26" s="25"/>
      <c r="C26" s="25"/>
      <c r="D26" s="26"/>
      <c r="E26" s="89"/>
      <c r="F26" s="90"/>
    </row>
    <row r="27" spans="1:6">
      <c r="A27" s="205"/>
      <c r="B27" s="25"/>
      <c r="C27" s="25"/>
      <c r="D27" s="158"/>
      <c r="E27" s="230"/>
      <c r="F27" s="231"/>
    </row>
    <row r="28" spans="1:6">
      <c r="A28" s="205"/>
      <c r="B28" s="25"/>
      <c r="C28" s="25"/>
      <c r="D28" s="26"/>
      <c r="E28" s="89"/>
      <c r="F28" s="90"/>
    </row>
    <row r="29" spans="1:6">
      <c r="A29" s="205"/>
      <c r="B29" s="25"/>
      <c r="C29" s="25"/>
      <c r="D29" s="26"/>
      <c r="E29" s="89"/>
      <c r="F29" s="90"/>
    </row>
    <row r="30" spans="1:6" ht="18.75">
      <c r="A30" s="237"/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114"/>
      <c r="D31" s="212" t="s">
        <v>39</v>
      </c>
      <c r="E31" s="199" t="s">
        <v>38</v>
      </c>
      <c r="F31" s="115" t="s">
        <v>838</v>
      </c>
    </row>
    <row r="32" spans="1:6">
      <c r="A32" s="213"/>
      <c r="B32" s="27" t="s">
        <v>40</v>
      </c>
      <c r="C32" s="114" t="s">
        <v>419</v>
      </c>
      <c r="D32" s="247"/>
      <c r="E32" s="199" t="s">
        <v>563</v>
      </c>
      <c r="F32" s="115" t="s">
        <v>839</v>
      </c>
    </row>
    <row r="33" spans="1:6">
      <c r="A33" s="213"/>
      <c r="B33" s="27" t="s">
        <v>42</v>
      </c>
      <c r="C33" s="114" t="s">
        <v>825</v>
      </c>
      <c r="D33" s="247"/>
      <c r="E33" s="199" t="s">
        <v>43</v>
      </c>
      <c r="F33" s="115" t="s">
        <v>840</v>
      </c>
    </row>
    <row r="34" spans="1:6">
      <c r="A34" s="232"/>
      <c r="B34" s="248" t="s">
        <v>393</v>
      </c>
      <c r="C34" s="114" t="s">
        <v>826</v>
      </c>
      <c r="D34" s="232"/>
      <c r="E34" s="199" t="s">
        <v>45</v>
      </c>
      <c r="F34" s="115" t="s">
        <v>841</v>
      </c>
    </row>
    <row r="35" spans="1:6">
      <c r="A35" s="233"/>
      <c r="B35" s="249"/>
      <c r="C35" s="114" t="s">
        <v>391</v>
      </c>
      <c r="D35" s="233"/>
      <c r="E35" s="199" t="s">
        <v>562</v>
      </c>
      <c r="F35" s="115"/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67" t="s">
        <v>564</v>
      </c>
      <c r="B37" s="250" t="s">
        <v>827</v>
      </c>
      <c r="C37" s="251"/>
      <c r="D37" s="191"/>
      <c r="E37" s="191"/>
      <c r="F37" s="192"/>
    </row>
    <row r="38" spans="1:6">
      <c r="A38" s="268"/>
      <c r="B38" s="250" t="s">
        <v>828</v>
      </c>
      <c r="C38" s="263"/>
      <c r="D38" s="263"/>
      <c r="E38" s="263"/>
      <c r="F38" s="242"/>
    </row>
    <row r="39" spans="1:6">
      <c r="A39" s="268"/>
      <c r="B39" s="250" t="s">
        <v>835</v>
      </c>
      <c r="C39" s="263"/>
      <c r="D39" s="263"/>
      <c r="E39" s="263"/>
      <c r="F39" s="242"/>
    </row>
    <row r="40" spans="1:6">
      <c r="A40" s="268"/>
      <c r="B40" s="250" t="s">
        <v>836</v>
      </c>
      <c r="C40" s="263"/>
      <c r="D40" s="263"/>
      <c r="E40" s="263"/>
      <c r="F40" s="242"/>
    </row>
    <row r="41" spans="1:6">
      <c r="A41" s="268"/>
      <c r="B41" s="250" t="s">
        <v>837</v>
      </c>
      <c r="C41" s="263"/>
      <c r="D41" s="263"/>
      <c r="E41" s="263"/>
      <c r="F41" s="242"/>
    </row>
    <row r="42" spans="1:6">
      <c r="A42" s="268"/>
      <c r="B42" s="250"/>
      <c r="C42" s="263"/>
      <c r="D42" s="263"/>
      <c r="E42" s="263"/>
      <c r="F42" s="242"/>
    </row>
    <row r="43" spans="1:6">
      <c r="A43" s="269"/>
      <c r="B43" s="255"/>
      <c r="C43" s="263"/>
      <c r="D43" s="263"/>
      <c r="E43" s="263"/>
      <c r="F43" s="242"/>
    </row>
    <row r="44" spans="1:6">
      <c r="A44" s="213" t="s">
        <v>155</v>
      </c>
      <c r="B44" s="250" t="s">
        <v>847</v>
      </c>
      <c r="C44" s="263"/>
      <c r="D44" s="263"/>
      <c r="E44" s="263"/>
      <c r="F44" s="242"/>
    </row>
    <row r="45" spans="1:6">
      <c r="A45" s="213"/>
      <c r="B45" s="250" t="s">
        <v>848</v>
      </c>
      <c r="C45" s="263"/>
      <c r="D45" s="263"/>
      <c r="E45" s="263"/>
      <c r="F45" s="242"/>
    </row>
    <row r="46" spans="1:6">
      <c r="A46" s="213"/>
      <c r="B46" s="250" t="s">
        <v>849</v>
      </c>
      <c r="C46" s="263"/>
      <c r="D46" s="263"/>
      <c r="E46" s="263"/>
      <c r="F46" s="242"/>
    </row>
    <row r="47" spans="1:6">
      <c r="A47" s="213"/>
      <c r="B47" s="250" t="s">
        <v>850</v>
      </c>
      <c r="C47" s="263"/>
      <c r="D47" s="263"/>
      <c r="E47" s="263"/>
      <c r="F47" s="242"/>
    </row>
    <row r="48" spans="1:6">
      <c r="A48" s="213"/>
      <c r="B48" s="250" t="s">
        <v>851</v>
      </c>
      <c r="C48" s="263"/>
      <c r="D48" s="263"/>
      <c r="E48" s="263"/>
      <c r="F48" s="242"/>
    </row>
    <row r="49" spans="1:6">
      <c r="A49" s="213"/>
      <c r="B49" s="250" t="s">
        <v>852</v>
      </c>
      <c r="C49" s="263"/>
      <c r="D49" s="263"/>
      <c r="E49" s="263"/>
      <c r="F49" s="242"/>
    </row>
    <row r="50" spans="1:6">
      <c r="A50" s="214"/>
      <c r="B50" s="250" t="s">
        <v>853</v>
      </c>
      <c r="C50" s="263"/>
      <c r="D50" s="263"/>
      <c r="E50" s="263"/>
      <c r="F50" s="242"/>
    </row>
    <row r="51" spans="1:6" ht="18.75">
      <c r="A51" s="237" t="s">
        <v>48</v>
      </c>
      <c r="B51" s="238"/>
      <c r="C51" s="238"/>
      <c r="D51" s="238"/>
      <c r="E51" s="238"/>
      <c r="F51" s="226"/>
    </row>
    <row r="52" spans="1:6">
      <c r="A52" s="198" t="s">
        <v>37</v>
      </c>
      <c r="B52" s="241"/>
      <c r="C52" s="242"/>
      <c r="D52" s="198" t="s">
        <v>39</v>
      </c>
      <c r="E52" s="220"/>
      <c r="F52" s="221"/>
    </row>
    <row r="53" spans="1:6" ht="18.75">
      <c r="A53" s="222" t="s">
        <v>49</v>
      </c>
      <c r="B53" s="243"/>
      <c r="C53" s="244"/>
      <c r="D53" s="197" t="s">
        <v>50</v>
      </c>
      <c r="E53" s="225">
        <f>SUM(E55:E57,B55:B57)</f>
        <v>0</v>
      </c>
      <c r="F53" s="226"/>
    </row>
    <row r="54" spans="1:6">
      <c r="A54" s="207" t="s">
        <v>37</v>
      </c>
      <c r="B54" s="33" t="s">
        <v>51</v>
      </c>
      <c r="C54" s="33" t="s">
        <v>52</v>
      </c>
      <c r="D54" s="207" t="s">
        <v>39</v>
      </c>
      <c r="E54" s="33" t="s">
        <v>53</v>
      </c>
      <c r="F54" s="33" t="s">
        <v>54</v>
      </c>
    </row>
    <row r="55" spans="1:6">
      <c r="A55" s="207"/>
      <c r="B55" s="34"/>
      <c r="C55" s="34"/>
      <c r="D55" s="208"/>
      <c r="E55" s="34"/>
      <c r="F55" s="34"/>
    </row>
    <row r="56" spans="1:6">
      <c r="A56" s="207"/>
      <c r="B56" s="34"/>
      <c r="C56" s="34"/>
      <c r="D56" s="208"/>
      <c r="E56" s="34"/>
      <c r="F56" s="35"/>
    </row>
    <row r="57" spans="1:6">
      <c r="A57" s="207"/>
      <c r="B57" s="34"/>
      <c r="C57" s="34"/>
      <c r="D57" s="208"/>
      <c r="E57" s="34"/>
      <c r="F57" s="35"/>
    </row>
  </sheetData>
  <mergeCells count="41">
    <mergeCell ref="A1:F1"/>
    <mergeCell ref="A3:B3"/>
    <mergeCell ref="A10:F10"/>
    <mergeCell ref="A11:A15"/>
    <mergeCell ref="D12:D13"/>
    <mergeCell ref="D14:D15"/>
    <mergeCell ref="B39:F39"/>
    <mergeCell ref="A16:F16"/>
    <mergeCell ref="E17:F17"/>
    <mergeCell ref="A18:A23"/>
    <mergeCell ref="E18:F18"/>
    <mergeCell ref="A24:A29"/>
    <mergeCell ref="E24:F24"/>
    <mergeCell ref="E27:F27"/>
    <mergeCell ref="A30:F30"/>
    <mergeCell ref="A31:A35"/>
    <mergeCell ref="D31:D35"/>
    <mergeCell ref="B34:B35"/>
    <mergeCell ref="A36:F36"/>
    <mergeCell ref="B52:C52"/>
    <mergeCell ref="E52:F52"/>
    <mergeCell ref="A53:C53"/>
    <mergeCell ref="E53:F53"/>
    <mergeCell ref="A54:A57"/>
    <mergeCell ref="D54:D57"/>
    <mergeCell ref="B40:F40"/>
    <mergeCell ref="B41:F41"/>
    <mergeCell ref="B42:F42"/>
    <mergeCell ref="B43:F43"/>
    <mergeCell ref="A51:F51"/>
    <mergeCell ref="A44:A50"/>
    <mergeCell ref="B44:F44"/>
    <mergeCell ref="B45:F45"/>
    <mergeCell ref="B46:F46"/>
    <mergeCell ref="B47:F47"/>
    <mergeCell ref="B48:F48"/>
    <mergeCell ref="B49:F49"/>
    <mergeCell ref="B50:F50"/>
    <mergeCell ref="A37:A43"/>
    <mergeCell ref="B37:C37"/>
    <mergeCell ref="B38:F38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G54"/>
  <sheetViews>
    <sheetView topLeftCell="A16" workbookViewId="0">
      <selection activeCell="H44" sqref="H44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7.3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45" t="s">
        <v>1</v>
      </c>
      <c r="B2" s="36">
        <v>42555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45" t="s">
        <v>6</v>
      </c>
      <c r="B4" s="12">
        <v>230500</v>
      </c>
      <c r="C4" s="13" t="s">
        <v>7</v>
      </c>
      <c r="D4" s="14">
        <v>7.0000000000000007E-2</v>
      </c>
      <c r="E4" s="15" t="s">
        <v>8</v>
      </c>
      <c r="F4" s="14">
        <v>0</v>
      </c>
    </row>
    <row r="5" spans="1:7">
      <c r="A5" s="45" t="s">
        <v>9</v>
      </c>
      <c r="B5" s="16">
        <f>B6-B4</f>
        <v>90000</v>
      </c>
      <c r="C5" s="15" t="s">
        <v>10</v>
      </c>
      <c r="D5" s="14">
        <v>0</v>
      </c>
      <c r="E5" s="15" t="s">
        <v>11</v>
      </c>
      <c r="F5" s="14">
        <v>0.18</v>
      </c>
      <c r="G5" s="17">
        <v>52409100</v>
      </c>
    </row>
    <row r="6" spans="1:7">
      <c r="A6" s="45" t="s">
        <v>12</v>
      </c>
      <c r="B6" s="16">
        <v>320500</v>
      </c>
      <c r="C6" s="13" t="s">
        <v>13</v>
      </c>
      <c r="D6" s="14">
        <v>0.1</v>
      </c>
      <c r="E6" s="15" t="s">
        <v>14</v>
      </c>
      <c r="F6" s="14">
        <v>0</v>
      </c>
      <c r="G6" s="18"/>
    </row>
    <row r="7" spans="1:7">
      <c r="A7" s="45" t="s">
        <v>15</v>
      </c>
      <c r="B7" s="16">
        <f>1677700+1936050+2184900+320500</f>
        <v>6119150</v>
      </c>
      <c r="C7" s="15" t="s">
        <v>16</v>
      </c>
      <c r="D7" s="14">
        <v>0.18</v>
      </c>
      <c r="E7" s="15" t="s">
        <v>17</v>
      </c>
      <c r="F7" s="14">
        <v>0.37</v>
      </c>
      <c r="G7" s="19"/>
    </row>
    <row r="8" spans="1:7">
      <c r="A8" s="45" t="s">
        <v>18</v>
      </c>
      <c r="B8" s="110">
        <v>70548700</v>
      </c>
      <c r="C8" s="13" t="s">
        <v>19</v>
      </c>
      <c r="D8" s="14">
        <v>0</v>
      </c>
      <c r="E8" s="15"/>
      <c r="F8" s="14"/>
    </row>
    <row r="9" spans="1:7">
      <c r="A9" s="45" t="s">
        <v>20</v>
      </c>
      <c r="B9" s="20">
        <f>B7/B8</f>
        <v>8.6736538022670867E-2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45" t="s">
        <v>23</v>
      </c>
      <c r="C11" s="45" t="s">
        <v>24</v>
      </c>
      <c r="D11" s="45" t="s">
        <v>25</v>
      </c>
      <c r="E11" s="45"/>
      <c r="F11" s="22" t="s">
        <v>26</v>
      </c>
    </row>
    <row r="12" spans="1:7">
      <c r="A12" s="205"/>
      <c r="B12" s="23" t="s">
        <v>63</v>
      </c>
      <c r="C12" s="8" t="s">
        <v>86</v>
      </c>
      <c r="D12" s="206" t="s">
        <v>27</v>
      </c>
      <c r="E12" s="23" t="s">
        <v>127</v>
      </c>
      <c r="F12" s="8">
        <v>2</v>
      </c>
    </row>
    <row r="13" spans="1:7">
      <c r="A13" s="205"/>
      <c r="B13" s="23" t="s">
        <v>64</v>
      </c>
      <c r="C13" s="8" t="s">
        <v>86</v>
      </c>
      <c r="D13" s="206"/>
      <c r="E13" s="23" t="s">
        <v>128</v>
      </c>
      <c r="F13" s="8">
        <v>2</v>
      </c>
    </row>
    <row r="14" spans="1:7">
      <c r="A14" s="205"/>
      <c r="B14" s="23" t="s">
        <v>65</v>
      </c>
      <c r="C14" s="8" t="s">
        <v>125</v>
      </c>
      <c r="D14" s="206" t="s">
        <v>28</v>
      </c>
      <c r="E14" s="23" t="s">
        <v>129</v>
      </c>
      <c r="F14" s="8">
        <v>0</v>
      </c>
    </row>
    <row r="15" spans="1:7">
      <c r="A15" s="205"/>
      <c r="B15" s="23" t="s">
        <v>66</v>
      </c>
      <c r="C15" s="8" t="s">
        <v>126</v>
      </c>
      <c r="D15" s="206"/>
      <c r="E15" s="23" t="s">
        <v>130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45" t="s">
        <v>30</v>
      </c>
      <c r="C17" s="45" t="s">
        <v>31</v>
      </c>
      <c r="D17" s="45" t="s">
        <v>32</v>
      </c>
      <c r="E17" s="227" t="s">
        <v>33</v>
      </c>
      <c r="F17" s="228"/>
    </row>
    <row r="18" spans="1:6">
      <c r="A18" s="205" t="s">
        <v>34</v>
      </c>
      <c r="B18" s="25">
        <v>0.5</v>
      </c>
      <c r="C18" s="25" t="s">
        <v>122</v>
      </c>
      <c r="D18" s="26">
        <v>2</v>
      </c>
      <c r="E18" s="230"/>
      <c r="F18" s="231"/>
    </row>
    <row r="19" spans="1:6">
      <c r="A19" s="205"/>
      <c r="B19" s="25"/>
      <c r="C19" s="25"/>
      <c r="D19" s="26"/>
      <c r="E19" s="230"/>
      <c r="F19" s="231"/>
    </row>
    <row r="20" spans="1:6">
      <c r="A20" s="205"/>
      <c r="B20" s="25"/>
      <c r="C20" s="25"/>
      <c r="D20" s="26"/>
      <c r="E20" s="230"/>
      <c r="F20" s="231"/>
    </row>
    <row r="21" spans="1:6">
      <c r="A21" s="205"/>
      <c r="B21" s="25"/>
      <c r="C21" s="25"/>
      <c r="D21" s="26"/>
      <c r="E21" s="230"/>
      <c r="F21" s="231"/>
    </row>
    <row r="22" spans="1:6">
      <c r="A22" s="205"/>
      <c r="B22" s="25"/>
      <c r="C22" s="3"/>
      <c r="D22" s="3"/>
      <c r="E22" s="230"/>
      <c r="F22" s="231"/>
    </row>
    <row r="23" spans="1:6">
      <c r="A23" s="229"/>
      <c r="B23" s="25"/>
      <c r="C23" s="8"/>
      <c r="D23" s="26"/>
      <c r="E23" s="230"/>
      <c r="F23" s="231"/>
    </row>
    <row r="24" spans="1:6">
      <c r="A24" s="205" t="s">
        <v>35</v>
      </c>
      <c r="B24" s="43"/>
      <c r="C24" s="25"/>
      <c r="D24" s="26"/>
      <c r="E24" s="230"/>
      <c r="F24" s="231"/>
    </row>
    <row r="25" spans="1:6">
      <c r="A25" s="205"/>
      <c r="B25" s="25"/>
      <c r="C25" s="25"/>
      <c r="D25" s="26"/>
      <c r="E25" s="230"/>
      <c r="F25" s="231"/>
    </row>
    <row r="26" spans="1:6">
      <c r="A26" s="205"/>
      <c r="B26" s="25"/>
      <c r="C26" s="25"/>
      <c r="D26" s="26"/>
      <c r="E26" s="230"/>
      <c r="F26" s="231"/>
    </row>
    <row r="27" spans="1:6">
      <c r="A27" s="205"/>
      <c r="B27" s="25"/>
      <c r="C27" s="25"/>
      <c r="D27" s="26"/>
      <c r="E27" s="230"/>
      <c r="F27" s="231"/>
    </row>
    <row r="28" spans="1:6">
      <c r="A28" s="205"/>
      <c r="B28" s="25"/>
      <c r="C28" s="25"/>
      <c r="D28" s="26"/>
      <c r="E28" s="230"/>
      <c r="F28" s="231"/>
    </row>
    <row r="29" spans="1:6">
      <c r="A29" s="205"/>
      <c r="B29" s="25"/>
      <c r="C29" s="25"/>
      <c r="D29" s="26"/>
      <c r="E29" s="230"/>
      <c r="F29" s="231"/>
    </row>
    <row r="30" spans="1:6" ht="18.75">
      <c r="A30" s="204" t="s">
        <v>36</v>
      </c>
      <c r="B30" s="204"/>
      <c r="C30" s="204"/>
      <c r="D30" s="204"/>
      <c r="E30" s="204"/>
      <c r="F30" s="204"/>
    </row>
    <row r="31" spans="1:6">
      <c r="A31" s="212" t="s">
        <v>37</v>
      </c>
      <c r="B31" s="27" t="s">
        <v>38</v>
      </c>
      <c r="C31" s="28"/>
      <c r="D31" s="212" t="s">
        <v>39</v>
      </c>
      <c r="E31" s="45" t="s">
        <v>38</v>
      </c>
      <c r="F31" s="24" t="s">
        <v>131</v>
      </c>
    </row>
    <row r="32" spans="1:6">
      <c r="A32" s="213"/>
      <c r="B32" s="29" t="s">
        <v>40</v>
      </c>
      <c r="C32" s="28"/>
      <c r="D32" s="234"/>
      <c r="E32" s="22" t="s">
        <v>41</v>
      </c>
      <c r="F32" s="24" t="s">
        <v>132</v>
      </c>
    </row>
    <row r="33" spans="1:6">
      <c r="A33" s="213"/>
      <c r="B33" s="30" t="s">
        <v>42</v>
      </c>
      <c r="C33" s="28"/>
      <c r="D33" s="234"/>
      <c r="E33" s="22" t="s">
        <v>43</v>
      </c>
      <c r="F33" s="24" t="s">
        <v>95</v>
      </c>
    </row>
    <row r="34" spans="1:6">
      <c r="A34" s="232"/>
      <c r="B34" s="30" t="s">
        <v>44</v>
      </c>
      <c r="C34" s="28"/>
      <c r="D34" s="235"/>
      <c r="E34" s="22" t="s">
        <v>45</v>
      </c>
      <c r="F34" s="24" t="s">
        <v>133</v>
      </c>
    </row>
    <row r="35" spans="1:6">
      <c r="A35" s="233"/>
      <c r="B35" s="30" t="s">
        <v>46</v>
      </c>
      <c r="C35" s="28"/>
      <c r="D35" s="236"/>
      <c r="E35" s="22" t="s">
        <v>47</v>
      </c>
      <c r="F35" s="24"/>
    </row>
    <row r="36" spans="1:6" ht="18.75">
      <c r="A36" s="204" t="s">
        <v>36</v>
      </c>
      <c r="B36" s="204"/>
      <c r="C36" s="204"/>
      <c r="D36" s="204"/>
      <c r="E36" s="204"/>
      <c r="F36" s="204"/>
    </row>
    <row r="37" spans="1:6">
      <c r="A37" s="212" t="s">
        <v>37</v>
      </c>
      <c r="B37" s="209" t="s">
        <v>124</v>
      </c>
      <c r="C37" s="216"/>
      <c r="D37" s="216"/>
      <c r="E37" s="216"/>
      <c r="F37" s="217"/>
    </row>
    <row r="38" spans="1:6">
      <c r="A38" s="213"/>
      <c r="B38" s="209"/>
      <c r="C38" s="216"/>
      <c r="D38" s="216"/>
      <c r="E38" s="216"/>
      <c r="F38" s="217"/>
    </row>
    <row r="39" spans="1:6">
      <c r="A39" s="213"/>
      <c r="B39" s="215"/>
      <c r="C39" s="210"/>
      <c r="D39" s="210"/>
      <c r="E39" s="210"/>
      <c r="F39" s="211"/>
    </row>
    <row r="40" spans="1:6">
      <c r="A40" s="213"/>
      <c r="B40" s="215"/>
      <c r="C40" s="218"/>
      <c r="D40" s="218"/>
      <c r="E40" s="218"/>
      <c r="F40" s="219"/>
    </row>
    <row r="41" spans="1:6">
      <c r="A41" s="213"/>
      <c r="B41" s="215"/>
      <c r="C41" s="210"/>
      <c r="D41" s="210"/>
      <c r="E41" s="210"/>
      <c r="F41" s="211"/>
    </row>
    <row r="42" spans="1:6">
      <c r="A42" s="214"/>
      <c r="B42" s="209"/>
      <c r="C42" s="210"/>
      <c r="D42" s="210"/>
      <c r="E42" s="210"/>
      <c r="F42" s="211"/>
    </row>
    <row r="43" spans="1:6">
      <c r="A43" s="212" t="s">
        <v>155</v>
      </c>
      <c r="B43" s="209" t="s">
        <v>134</v>
      </c>
      <c r="C43" s="216"/>
      <c r="D43" s="216"/>
      <c r="E43" s="216"/>
      <c r="F43" s="217"/>
    </row>
    <row r="44" spans="1:6">
      <c r="A44" s="213"/>
      <c r="B44" s="209" t="s">
        <v>135</v>
      </c>
      <c r="C44" s="216"/>
      <c r="D44" s="216"/>
      <c r="E44" s="216"/>
      <c r="F44" s="217"/>
    </row>
    <row r="45" spans="1:6">
      <c r="A45" s="213"/>
      <c r="B45" s="209" t="s">
        <v>136</v>
      </c>
      <c r="C45" s="218"/>
      <c r="D45" s="218"/>
      <c r="E45" s="218"/>
      <c r="F45" s="219"/>
    </row>
    <row r="46" spans="1:6">
      <c r="A46" s="213"/>
      <c r="B46" s="209" t="s">
        <v>137</v>
      </c>
      <c r="C46" s="218"/>
      <c r="D46" s="218"/>
      <c r="E46" s="218"/>
      <c r="F46" s="219"/>
    </row>
    <row r="47" spans="1:6">
      <c r="A47" s="214"/>
      <c r="B47" s="209" t="s">
        <v>138</v>
      </c>
      <c r="C47" s="210"/>
      <c r="D47" s="210"/>
      <c r="E47" s="210"/>
      <c r="F47" s="211"/>
    </row>
    <row r="48" spans="1:6" ht="18.75">
      <c r="A48" s="204" t="s">
        <v>48</v>
      </c>
      <c r="B48" s="204"/>
      <c r="C48" s="204"/>
      <c r="D48" s="204"/>
      <c r="E48" s="204"/>
      <c r="F48" s="204"/>
    </row>
    <row r="49" spans="1:6">
      <c r="A49" s="46" t="s">
        <v>37</v>
      </c>
      <c r="B49" s="220"/>
      <c r="C49" s="221"/>
      <c r="D49" s="46" t="s">
        <v>39</v>
      </c>
      <c r="E49" s="220"/>
      <c r="F49" s="221"/>
    </row>
    <row r="50" spans="1:6" ht="18.75">
      <c r="A50" s="222" t="s">
        <v>49</v>
      </c>
      <c r="B50" s="223"/>
      <c r="C50" s="224"/>
      <c r="D50" s="44" t="s">
        <v>50</v>
      </c>
      <c r="E50" s="225">
        <v>0</v>
      </c>
      <c r="F50" s="226"/>
    </row>
    <row r="51" spans="1:6">
      <c r="A51" s="207" t="s">
        <v>37</v>
      </c>
      <c r="B51" s="33" t="s">
        <v>51</v>
      </c>
      <c r="C51" s="33" t="s">
        <v>52</v>
      </c>
      <c r="D51" s="207" t="s">
        <v>39</v>
      </c>
      <c r="E51" s="33" t="s">
        <v>53</v>
      </c>
      <c r="F51" s="33" t="s">
        <v>54</v>
      </c>
    </row>
    <row r="52" spans="1:6">
      <c r="A52" s="207"/>
      <c r="B52" s="34"/>
      <c r="C52" s="34"/>
      <c r="D52" s="208"/>
      <c r="E52" s="34"/>
      <c r="F52" s="34"/>
    </row>
    <row r="53" spans="1:6">
      <c r="A53" s="207"/>
      <c r="B53" s="34"/>
      <c r="C53" s="34"/>
      <c r="D53" s="208"/>
      <c r="E53" s="34"/>
      <c r="F53" s="35"/>
    </row>
    <row r="54" spans="1:6">
      <c r="A54" s="207"/>
      <c r="B54" s="34"/>
      <c r="C54" s="34"/>
      <c r="D54" s="208"/>
      <c r="E54" s="34"/>
      <c r="F54" s="35"/>
    </row>
  </sheetData>
  <mergeCells count="46">
    <mergeCell ref="A51:A54"/>
    <mergeCell ref="D51:D54"/>
    <mergeCell ref="B42:F42"/>
    <mergeCell ref="A43:A47"/>
    <mergeCell ref="B43:F43"/>
    <mergeCell ref="B44:F44"/>
    <mergeCell ref="B45:F45"/>
    <mergeCell ref="B46:F46"/>
    <mergeCell ref="B47:F47"/>
    <mergeCell ref="A48:F48"/>
    <mergeCell ref="B49:C49"/>
    <mergeCell ref="E49:F49"/>
    <mergeCell ref="A50:C50"/>
    <mergeCell ref="E50:F50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2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G54"/>
  <sheetViews>
    <sheetView workbookViewId="0">
      <selection activeCell="B8" sqref="B8:B9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7.3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48" t="s">
        <v>1</v>
      </c>
      <c r="B2" s="36">
        <v>42556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48" t="s">
        <v>6</v>
      </c>
      <c r="B4" s="12">
        <v>200000</v>
      </c>
      <c r="C4" s="13" t="s">
        <v>7</v>
      </c>
      <c r="D4" s="14">
        <v>0.01</v>
      </c>
      <c r="E4" s="15" t="s">
        <v>8</v>
      </c>
      <c r="F4" s="14">
        <v>0</v>
      </c>
    </row>
    <row r="5" spans="1:7">
      <c r="A5" s="48" t="s">
        <v>9</v>
      </c>
      <c r="B5" s="16">
        <f>B6-B4</f>
        <v>3158000</v>
      </c>
      <c r="C5" s="15" t="s">
        <v>10</v>
      </c>
      <c r="D5" s="14">
        <v>0.01</v>
      </c>
      <c r="E5" s="15" t="s">
        <v>11</v>
      </c>
      <c r="F5" s="14">
        <v>0.02</v>
      </c>
      <c r="G5" s="17">
        <v>52409100</v>
      </c>
    </row>
    <row r="6" spans="1:7">
      <c r="A6" s="48" t="s">
        <v>12</v>
      </c>
      <c r="B6" s="16">
        <v>3358000</v>
      </c>
      <c r="C6" s="13" t="s">
        <v>13</v>
      </c>
      <c r="D6" s="14">
        <v>0.02</v>
      </c>
      <c r="E6" s="15" t="s">
        <v>14</v>
      </c>
      <c r="F6" s="14">
        <v>0.74</v>
      </c>
      <c r="G6" s="18"/>
    </row>
    <row r="7" spans="1:7">
      <c r="A7" s="48" t="s">
        <v>15</v>
      </c>
      <c r="B7" s="16">
        <f>6119150+B6</f>
        <v>9477150</v>
      </c>
      <c r="C7" s="15" t="s">
        <v>16</v>
      </c>
      <c r="D7" s="14">
        <v>0.05</v>
      </c>
      <c r="E7" s="15" t="s">
        <v>17</v>
      </c>
      <c r="F7" s="14">
        <v>0.15</v>
      </c>
      <c r="G7" s="19"/>
    </row>
    <row r="8" spans="1:7">
      <c r="A8" s="48" t="s">
        <v>18</v>
      </c>
      <c r="B8" s="110">
        <v>70548700</v>
      </c>
      <c r="C8" s="13" t="s">
        <v>19</v>
      </c>
      <c r="D8" s="14">
        <v>0</v>
      </c>
      <c r="E8" s="15"/>
      <c r="F8" s="14"/>
    </row>
    <row r="9" spans="1:7">
      <c r="A9" s="48" t="s">
        <v>20</v>
      </c>
      <c r="B9" s="20">
        <f>B7/B8</f>
        <v>0.1343348637182542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48" t="s">
        <v>23</v>
      </c>
      <c r="C11" s="48" t="s">
        <v>24</v>
      </c>
      <c r="D11" s="48" t="s">
        <v>25</v>
      </c>
      <c r="E11" s="48"/>
      <c r="F11" s="22" t="s">
        <v>26</v>
      </c>
    </row>
    <row r="12" spans="1:7">
      <c r="A12" s="205"/>
      <c r="B12" s="23" t="s">
        <v>63</v>
      </c>
      <c r="C12" s="8" t="s">
        <v>86</v>
      </c>
      <c r="D12" s="206" t="s">
        <v>27</v>
      </c>
      <c r="E12" s="23" t="s">
        <v>147</v>
      </c>
      <c r="F12" s="8">
        <v>28</v>
      </c>
    </row>
    <row r="13" spans="1:7">
      <c r="A13" s="205"/>
      <c r="B13" s="23" t="s">
        <v>64</v>
      </c>
      <c r="C13" s="8" t="s">
        <v>86</v>
      </c>
      <c r="D13" s="206"/>
      <c r="E13" s="23" t="s">
        <v>148</v>
      </c>
      <c r="F13" s="8">
        <v>3</v>
      </c>
    </row>
    <row r="14" spans="1:7">
      <c r="A14" s="205"/>
      <c r="B14" s="23" t="s">
        <v>65</v>
      </c>
      <c r="C14" s="8" t="s">
        <v>125</v>
      </c>
      <c r="D14" s="206" t="s">
        <v>28</v>
      </c>
      <c r="E14" s="23" t="s">
        <v>149</v>
      </c>
      <c r="F14" s="8">
        <v>0</v>
      </c>
    </row>
    <row r="15" spans="1:7">
      <c r="A15" s="205"/>
      <c r="B15" s="23" t="s">
        <v>66</v>
      </c>
      <c r="C15" s="8" t="s">
        <v>126</v>
      </c>
      <c r="D15" s="206"/>
      <c r="E15" s="23" t="s">
        <v>150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48" t="s">
        <v>30</v>
      </c>
      <c r="C17" s="48" t="s">
        <v>31</v>
      </c>
      <c r="D17" s="48" t="s">
        <v>32</v>
      </c>
      <c r="E17" s="227" t="s">
        <v>33</v>
      </c>
      <c r="F17" s="228"/>
    </row>
    <row r="18" spans="1:6">
      <c r="A18" s="205" t="s">
        <v>34</v>
      </c>
      <c r="B18" s="25">
        <v>0.47916666666666669</v>
      </c>
      <c r="C18" s="25" t="s">
        <v>139</v>
      </c>
      <c r="D18" s="26">
        <v>2</v>
      </c>
      <c r="E18" s="52"/>
      <c r="F18" s="53"/>
    </row>
    <row r="19" spans="1:6">
      <c r="A19" s="205"/>
      <c r="B19" s="25"/>
      <c r="C19" s="25"/>
      <c r="D19" s="26"/>
      <c r="E19" s="230"/>
      <c r="F19" s="231"/>
    </row>
    <row r="20" spans="1:6">
      <c r="A20" s="205"/>
      <c r="B20" s="25"/>
      <c r="C20" s="25"/>
      <c r="D20" s="26"/>
      <c r="E20" s="230"/>
      <c r="F20" s="231"/>
    </row>
    <row r="21" spans="1:6">
      <c r="A21" s="205"/>
      <c r="B21" s="25"/>
      <c r="C21" s="25"/>
      <c r="D21" s="26"/>
      <c r="E21" s="230"/>
      <c r="F21" s="231"/>
    </row>
    <row r="22" spans="1:6">
      <c r="A22" s="205"/>
      <c r="B22" s="25"/>
      <c r="C22" s="3"/>
      <c r="D22" s="3"/>
      <c r="E22" s="230"/>
      <c r="F22" s="231"/>
    </row>
    <row r="23" spans="1:6">
      <c r="A23" s="229"/>
      <c r="B23" s="25"/>
      <c r="C23" s="8"/>
      <c r="D23" s="26"/>
      <c r="E23" s="230"/>
      <c r="F23" s="231"/>
    </row>
    <row r="24" spans="1:6">
      <c r="A24" s="205" t="s">
        <v>35</v>
      </c>
      <c r="B24" s="43">
        <v>0.27083333333333331</v>
      </c>
      <c r="C24" s="25" t="s">
        <v>140</v>
      </c>
      <c r="D24" s="26">
        <v>16</v>
      </c>
      <c r="E24" s="230" t="s">
        <v>147</v>
      </c>
      <c r="F24" s="231"/>
    </row>
    <row r="25" spans="1:6">
      <c r="A25" s="205"/>
      <c r="B25" s="25">
        <v>0.3125</v>
      </c>
      <c r="C25" s="25" t="s">
        <v>141</v>
      </c>
      <c r="D25" s="26">
        <v>11</v>
      </c>
      <c r="E25" s="230" t="s">
        <v>147</v>
      </c>
      <c r="F25" s="231"/>
    </row>
    <row r="26" spans="1:6">
      <c r="A26" s="205"/>
      <c r="B26" s="25"/>
      <c r="C26" s="25"/>
      <c r="D26" s="26"/>
      <c r="E26" s="230"/>
      <c r="F26" s="231"/>
    </row>
    <row r="27" spans="1:6">
      <c r="A27" s="205"/>
      <c r="B27" s="25"/>
      <c r="C27" s="25"/>
      <c r="D27" s="26"/>
      <c r="E27" s="230"/>
      <c r="F27" s="231"/>
    </row>
    <row r="28" spans="1:6">
      <c r="A28" s="205"/>
      <c r="B28" s="25"/>
      <c r="C28" s="25"/>
      <c r="D28" s="26"/>
      <c r="E28" s="230"/>
      <c r="F28" s="231"/>
    </row>
    <row r="29" spans="1:6">
      <c r="A29" s="205"/>
      <c r="B29" s="25"/>
      <c r="C29" s="25"/>
      <c r="D29" s="26"/>
      <c r="E29" s="239"/>
      <c r="F29" s="240"/>
    </row>
    <row r="30" spans="1:6" ht="18.75">
      <c r="A30" s="237" t="s">
        <v>36</v>
      </c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/>
      <c r="D31" s="212" t="s">
        <v>39</v>
      </c>
      <c r="E31" s="48" t="s">
        <v>38</v>
      </c>
      <c r="F31" s="24"/>
    </row>
    <row r="32" spans="1:6">
      <c r="A32" s="213"/>
      <c r="B32" s="29" t="s">
        <v>40</v>
      </c>
      <c r="C32" s="28"/>
      <c r="D32" s="234"/>
      <c r="E32" s="22" t="s">
        <v>41</v>
      </c>
      <c r="F32" s="24" t="s">
        <v>151</v>
      </c>
    </row>
    <row r="33" spans="1:6">
      <c r="A33" s="213"/>
      <c r="B33" s="30" t="s">
        <v>42</v>
      </c>
      <c r="C33" s="28"/>
      <c r="D33" s="234"/>
      <c r="E33" s="22" t="s">
        <v>43</v>
      </c>
      <c r="F33" s="24" t="s">
        <v>153</v>
      </c>
    </row>
    <row r="34" spans="1:6">
      <c r="A34" s="232"/>
      <c r="B34" s="30" t="s">
        <v>44</v>
      </c>
      <c r="C34" s="28"/>
      <c r="D34" s="235"/>
      <c r="E34" s="22" t="s">
        <v>45</v>
      </c>
      <c r="F34" s="24" t="s">
        <v>152</v>
      </c>
    </row>
    <row r="35" spans="1:6">
      <c r="A35" s="233"/>
      <c r="B35" s="30" t="s">
        <v>46</v>
      </c>
      <c r="C35" s="28"/>
      <c r="D35" s="236"/>
      <c r="E35" s="22" t="s">
        <v>47</v>
      </c>
      <c r="F35" s="24"/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37</v>
      </c>
      <c r="B37" s="209" t="s">
        <v>154</v>
      </c>
      <c r="C37" s="216"/>
      <c r="D37" s="216"/>
      <c r="E37" s="216"/>
      <c r="F37" s="217"/>
    </row>
    <row r="38" spans="1:6">
      <c r="A38" s="213"/>
      <c r="B38" s="239" t="s">
        <v>142</v>
      </c>
      <c r="C38" s="240"/>
    </row>
    <row r="39" spans="1:6">
      <c r="A39" s="213"/>
      <c r="B39" s="239" t="s">
        <v>223</v>
      </c>
      <c r="C39" s="240"/>
      <c r="D39" s="82" t="s">
        <v>278</v>
      </c>
      <c r="E39" s="50"/>
      <c r="F39" s="51"/>
    </row>
    <row r="40" spans="1:6">
      <c r="A40" s="213"/>
      <c r="B40" s="239" t="s">
        <v>277</v>
      </c>
      <c r="C40" s="240"/>
      <c r="D40" s="50" t="s">
        <v>145</v>
      </c>
      <c r="E40" s="50"/>
      <c r="F40" s="51"/>
    </row>
    <row r="41" spans="1:6">
      <c r="A41" s="213"/>
      <c r="B41" s="239" t="s">
        <v>143</v>
      </c>
      <c r="C41" s="240"/>
      <c r="D41" s="50" t="s">
        <v>146</v>
      </c>
      <c r="E41" s="50"/>
      <c r="F41" s="51"/>
    </row>
    <row r="42" spans="1:6">
      <c r="A42" s="214"/>
      <c r="B42" s="239" t="s">
        <v>144</v>
      </c>
      <c r="C42" s="240"/>
      <c r="D42" s="50"/>
      <c r="E42" s="50"/>
      <c r="F42" s="51"/>
    </row>
    <row r="43" spans="1:6">
      <c r="A43" s="212" t="s">
        <v>156</v>
      </c>
      <c r="B43" s="209" t="s">
        <v>157</v>
      </c>
      <c r="C43" s="216"/>
      <c r="D43" s="216"/>
      <c r="E43" s="216"/>
      <c r="F43" s="217"/>
    </row>
    <row r="44" spans="1:6">
      <c r="A44" s="213"/>
      <c r="B44" s="209" t="s">
        <v>158</v>
      </c>
      <c r="C44" s="210"/>
      <c r="D44" s="210"/>
      <c r="E44" s="210"/>
      <c r="F44" s="211"/>
    </row>
    <row r="45" spans="1:6">
      <c r="A45" s="213"/>
      <c r="B45" s="209" t="s">
        <v>159</v>
      </c>
      <c r="C45" s="218"/>
      <c r="D45" s="218"/>
      <c r="E45" s="218"/>
      <c r="F45" s="219"/>
    </row>
    <row r="46" spans="1:6">
      <c r="A46" s="213"/>
      <c r="B46" s="209" t="s">
        <v>160</v>
      </c>
      <c r="C46" s="210"/>
      <c r="D46" s="210"/>
      <c r="E46" s="210"/>
      <c r="F46" s="211"/>
    </row>
    <row r="47" spans="1:6">
      <c r="A47" s="214"/>
      <c r="B47" s="209"/>
      <c r="C47" s="210"/>
      <c r="D47" s="210"/>
      <c r="E47" s="210"/>
      <c r="F47" s="211"/>
    </row>
    <row r="48" spans="1:6" ht="18.75">
      <c r="A48" s="237" t="s">
        <v>48</v>
      </c>
      <c r="B48" s="238"/>
      <c r="C48" s="238"/>
      <c r="D48" s="238"/>
      <c r="E48" s="238"/>
      <c r="F48" s="226"/>
    </row>
    <row r="49" spans="1:6">
      <c r="A49" s="49" t="s">
        <v>37</v>
      </c>
      <c r="B49" s="241"/>
      <c r="C49" s="242"/>
      <c r="D49" s="49" t="s">
        <v>39</v>
      </c>
      <c r="E49" s="220"/>
      <c r="F49" s="221"/>
    </row>
    <row r="50" spans="1:6" ht="18.75">
      <c r="A50" s="222" t="s">
        <v>49</v>
      </c>
      <c r="B50" s="243"/>
      <c r="C50" s="244"/>
      <c r="D50" s="47" t="s">
        <v>50</v>
      </c>
      <c r="E50" s="225">
        <v>0</v>
      </c>
      <c r="F50" s="226"/>
    </row>
    <row r="51" spans="1:6">
      <c r="A51" s="207" t="s">
        <v>37</v>
      </c>
      <c r="B51" s="33" t="s">
        <v>51</v>
      </c>
      <c r="C51" s="33" t="s">
        <v>52</v>
      </c>
      <c r="D51" s="207" t="s">
        <v>39</v>
      </c>
      <c r="E51" s="33" t="s">
        <v>53</v>
      </c>
      <c r="F51" s="33" t="s">
        <v>54</v>
      </c>
    </row>
    <row r="52" spans="1:6">
      <c r="A52" s="207"/>
      <c r="B52" s="34"/>
      <c r="C52" s="34"/>
      <c r="D52" s="208"/>
      <c r="E52" s="34"/>
      <c r="F52" s="34"/>
    </row>
    <row r="53" spans="1:6">
      <c r="A53" s="207"/>
      <c r="B53" s="34"/>
      <c r="C53" s="34"/>
      <c r="D53" s="208"/>
      <c r="E53" s="34"/>
      <c r="F53" s="35"/>
    </row>
    <row r="54" spans="1:6">
      <c r="A54" s="207"/>
      <c r="B54" s="34"/>
      <c r="C54" s="34"/>
      <c r="D54" s="208"/>
      <c r="E54" s="34"/>
      <c r="F54" s="35"/>
    </row>
  </sheetData>
  <mergeCells count="45">
    <mergeCell ref="B43:F43"/>
    <mergeCell ref="A43:A47"/>
    <mergeCell ref="E19:F19"/>
    <mergeCell ref="E20:F20"/>
    <mergeCell ref="E21:F21"/>
    <mergeCell ref="E22:F22"/>
    <mergeCell ref="B40:C40"/>
    <mergeCell ref="B41:C41"/>
    <mergeCell ref="B42:C42"/>
    <mergeCell ref="B38:C38"/>
    <mergeCell ref="B39:C39"/>
    <mergeCell ref="B44:F44"/>
    <mergeCell ref="B45:F45"/>
    <mergeCell ref="B46:F46"/>
    <mergeCell ref="A30:F30"/>
    <mergeCell ref="A31:A35"/>
    <mergeCell ref="A48:F48"/>
    <mergeCell ref="A51:A54"/>
    <mergeCell ref="D51:D54"/>
    <mergeCell ref="B49:C49"/>
    <mergeCell ref="E49:F49"/>
    <mergeCell ref="A50:C50"/>
    <mergeCell ref="E50:F50"/>
    <mergeCell ref="B47:F47"/>
    <mergeCell ref="A16:F16"/>
    <mergeCell ref="E17:F17"/>
    <mergeCell ref="A18:A23"/>
    <mergeCell ref="E24:F24"/>
    <mergeCell ref="E25:F25"/>
    <mergeCell ref="E26:F26"/>
    <mergeCell ref="E27:F27"/>
    <mergeCell ref="E28:F28"/>
    <mergeCell ref="E23:F23"/>
    <mergeCell ref="D31:D35"/>
    <mergeCell ref="A36:F36"/>
    <mergeCell ref="A37:A42"/>
    <mergeCell ref="B37:F37"/>
    <mergeCell ref="A24:A29"/>
    <mergeCell ref="E29:F29"/>
    <mergeCell ref="A1:F1"/>
    <mergeCell ref="A3:B3"/>
    <mergeCell ref="A10:F10"/>
    <mergeCell ref="A11:A15"/>
    <mergeCell ref="D12:D13"/>
    <mergeCell ref="D14:D15"/>
  </mergeCells>
  <phoneticPr fontId="2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G54"/>
  <sheetViews>
    <sheetView topLeftCell="A22" workbookViewId="0">
      <selection activeCell="B8" sqref="B8:B9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7.3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58" t="s">
        <v>1</v>
      </c>
      <c r="B2" s="36">
        <v>42557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58" t="s">
        <v>6</v>
      </c>
      <c r="B4" s="12">
        <v>431000</v>
      </c>
      <c r="C4" s="13" t="s">
        <v>7</v>
      </c>
      <c r="D4" s="14">
        <v>0.02</v>
      </c>
      <c r="E4" s="15" t="s">
        <v>8</v>
      </c>
      <c r="F4" s="14">
        <v>0.08</v>
      </c>
    </row>
    <row r="5" spans="1:7">
      <c r="A5" s="58" t="s">
        <v>9</v>
      </c>
      <c r="B5" s="16">
        <f>B6-B4</f>
        <v>1506750</v>
      </c>
      <c r="C5" s="15" t="s">
        <v>10</v>
      </c>
      <c r="D5" s="14">
        <v>0.05</v>
      </c>
      <c r="E5" s="15" t="s">
        <v>11</v>
      </c>
      <c r="F5" s="14">
        <v>0.09</v>
      </c>
      <c r="G5" s="17">
        <v>52409100</v>
      </c>
    </row>
    <row r="6" spans="1:7">
      <c r="A6" s="58" t="s">
        <v>12</v>
      </c>
      <c r="B6" s="16">
        <v>1937750</v>
      </c>
      <c r="C6" s="13" t="s">
        <v>13</v>
      </c>
      <c r="D6" s="14">
        <v>0.03</v>
      </c>
      <c r="E6" s="15" t="s">
        <v>14</v>
      </c>
      <c r="F6" s="14">
        <v>0.28000000000000003</v>
      </c>
      <c r="G6" s="18"/>
    </row>
    <row r="7" spans="1:7">
      <c r="A7" s="58" t="s">
        <v>15</v>
      </c>
      <c r="B7" s="16">
        <f>B6+'07.05'!B7</f>
        <v>11414900</v>
      </c>
      <c r="C7" s="15" t="s">
        <v>16</v>
      </c>
      <c r="D7" s="14">
        <v>0.21</v>
      </c>
      <c r="E7" s="15" t="s">
        <v>17</v>
      </c>
      <c r="F7" s="14">
        <v>0.21</v>
      </c>
      <c r="G7" s="19"/>
    </row>
    <row r="8" spans="1:7">
      <c r="A8" s="58" t="s">
        <v>18</v>
      </c>
      <c r="B8" s="110">
        <v>70548700</v>
      </c>
      <c r="C8" s="13" t="s">
        <v>19</v>
      </c>
      <c r="D8" s="14">
        <v>0</v>
      </c>
      <c r="E8" s="15"/>
      <c r="F8" s="14"/>
    </row>
    <row r="9" spans="1:7">
      <c r="A9" s="58" t="s">
        <v>20</v>
      </c>
      <c r="B9" s="20">
        <f>B7/B8</f>
        <v>0.16180170577204117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58" t="s">
        <v>23</v>
      </c>
      <c r="C11" s="58" t="s">
        <v>24</v>
      </c>
      <c r="D11" s="58" t="s">
        <v>25</v>
      </c>
      <c r="E11" s="58"/>
      <c r="F11" s="22" t="s">
        <v>26</v>
      </c>
    </row>
    <row r="12" spans="1:7">
      <c r="A12" s="205"/>
      <c r="B12" s="23" t="s">
        <v>63</v>
      </c>
      <c r="C12" s="8" t="s">
        <v>86</v>
      </c>
      <c r="D12" s="206" t="s">
        <v>27</v>
      </c>
      <c r="E12" s="23" t="s">
        <v>173</v>
      </c>
      <c r="F12" s="8">
        <v>6</v>
      </c>
    </row>
    <row r="13" spans="1:7">
      <c r="A13" s="205"/>
      <c r="B13" s="23" t="s">
        <v>64</v>
      </c>
      <c r="C13" s="8" t="s">
        <v>86</v>
      </c>
      <c r="D13" s="206"/>
      <c r="E13" s="23" t="s">
        <v>174</v>
      </c>
      <c r="F13" s="8">
        <v>4</v>
      </c>
    </row>
    <row r="14" spans="1:7">
      <c r="A14" s="205"/>
      <c r="B14" s="23" t="s">
        <v>65</v>
      </c>
      <c r="C14" s="8" t="s">
        <v>125</v>
      </c>
      <c r="D14" s="206" t="s">
        <v>28</v>
      </c>
      <c r="E14" s="23" t="s">
        <v>175</v>
      </c>
      <c r="F14" s="8">
        <v>0</v>
      </c>
    </row>
    <row r="15" spans="1:7">
      <c r="A15" s="205"/>
      <c r="B15" s="23" t="s">
        <v>66</v>
      </c>
      <c r="C15" s="8" t="s">
        <v>126</v>
      </c>
      <c r="D15" s="206"/>
      <c r="E15" s="23" t="s">
        <v>176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58" t="s">
        <v>30</v>
      </c>
      <c r="C17" s="58" t="s">
        <v>31</v>
      </c>
      <c r="D17" s="58" t="s">
        <v>32</v>
      </c>
      <c r="E17" s="227" t="s">
        <v>33</v>
      </c>
      <c r="F17" s="228"/>
    </row>
    <row r="18" spans="1:6">
      <c r="A18" s="205" t="s">
        <v>34</v>
      </c>
      <c r="B18" s="25">
        <v>0.5</v>
      </c>
      <c r="C18" s="25" t="s">
        <v>161</v>
      </c>
      <c r="D18" s="26">
        <v>2</v>
      </c>
      <c r="E18" s="59"/>
      <c r="F18" s="60"/>
    </row>
    <row r="19" spans="1:6">
      <c r="A19" s="205"/>
      <c r="B19" s="25">
        <v>0.5</v>
      </c>
      <c r="C19" s="25" t="s">
        <v>162</v>
      </c>
      <c r="D19" s="26">
        <v>3</v>
      </c>
      <c r="E19" s="230"/>
      <c r="F19" s="231"/>
    </row>
    <row r="20" spans="1:6">
      <c r="A20" s="205"/>
      <c r="B20" s="25">
        <v>0.5</v>
      </c>
      <c r="C20" s="25" t="s">
        <v>163</v>
      </c>
      <c r="D20" s="26">
        <v>8</v>
      </c>
      <c r="E20" s="230"/>
      <c r="F20" s="231"/>
    </row>
    <row r="21" spans="1:6">
      <c r="A21" s="205"/>
      <c r="B21" s="25">
        <v>0.52083333333333337</v>
      </c>
      <c r="C21" s="25" t="s">
        <v>164</v>
      </c>
      <c r="D21" s="26">
        <v>4</v>
      </c>
      <c r="E21" s="230"/>
      <c r="F21" s="231"/>
    </row>
    <row r="22" spans="1:6">
      <c r="A22" s="205"/>
      <c r="B22" s="25"/>
      <c r="C22" s="3"/>
      <c r="D22" s="3"/>
      <c r="E22" s="230"/>
      <c r="F22" s="231"/>
    </row>
    <row r="23" spans="1:6">
      <c r="A23" s="229"/>
      <c r="B23" s="25"/>
      <c r="C23" s="8"/>
      <c r="D23" s="26"/>
      <c r="E23" s="230"/>
      <c r="F23" s="231"/>
    </row>
    <row r="24" spans="1:6">
      <c r="A24" s="205" t="s">
        <v>35</v>
      </c>
      <c r="B24" s="43">
        <v>0.29166666666666669</v>
      </c>
      <c r="C24" s="25" t="s">
        <v>165</v>
      </c>
      <c r="D24" s="26">
        <v>4</v>
      </c>
      <c r="E24" s="230" t="s">
        <v>171</v>
      </c>
      <c r="F24" s="231"/>
    </row>
    <row r="25" spans="1:6">
      <c r="A25" s="205"/>
      <c r="B25" s="25">
        <v>0.29166666666666669</v>
      </c>
      <c r="C25" s="25" t="s">
        <v>166</v>
      </c>
      <c r="D25" s="26">
        <v>3</v>
      </c>
      <c r="E25" s="230"/>
      <c r="F25" s="231"/>
    </row>
    <row r="26" spans="1:6">
      <c r="A26" s="205"/>
      <c r="B26" s="25"/>
      <c r="C26" s="25"/>
      <c r="D26" s="26"/>
      <c r="E26" s="230"/>
      <c r="F26" s="231"/>
    </row>
    <row r="27" spans="1:6">
      <c r="A27" s="205"/>
      <c r="B27" s="25"/>
      <c r="C27" s="25"/>
      <c r="D27" s="26"/>
      <c r="E27" s="230"/>
      <c r="F27" s="231"/>
    </row>
    <row r="28" spans="1:6">
      <c r="A28" s="205"/>
      <c r="B28" s="25"/>
      <c r="C28" s="25"/>
      <c r="D28" s="26"/>
      <c r="E28" s="230"/>
      <c r="F28" s="231"/>
    </row>
    <row r="29" spans="1:6">
      <c r="A29" s="205"/>
      <c r="B29" s="25"/>
      <c r="C29" s="25"/>
      <c r="D29" s="26"/>
      <c r="E29" s="239"/>
      <c r="F29" s="240"/>
    </row>
    <row r="30" spans="1:6" ht="18.75">
      <c r="A30" s="237" t="s">
        <v>36</v>
      </c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/>
      <c r="D31" s="212" t="s">
        <v>39</v>
      </c>
      <c r="E31" s="58" t="s">
        <v>38</v>
      </c>
      <c r="F31" s="24" t="s">
        <v>177</v>
      </c>
    </row>
    <row r="32" spans="1:6">
      <c r="A32" s="213"/>
      <c r="B32" s="29" t="s">
        <v>40</v>
      </c>
      <c r="C32" s="28"/>
      <c r="D32" s="234"/>
      <c r="E32" s="22" t="s">
        <v>41</v>
      </c>
      <c r="F32" s="24" t="s">
        <v>195</v>
      </c>
    </row>
    <row r="33" spans="1:6">
      <c r="A33" s="213"/>
      <c r="B33" s="30" t="s">
        <v>42</v>
      </c>
      <c r="C33" s="28"/>
      <c r="D33" s="234"/>
      <c r="E33" s="22" t="s">
        <v>43</v>
      </c>
      <c r="F33" s="24" t="s">
        <v>178</v>
      </c>
    </row>
    <row r="34" spans="1:6">
      <c r="A34" s="232"/>
      <c r="B34" s="30" t="s">
        <v>44</v>
      </c>
      <c r="C34" s="28"/>
      <c r="D34" s="235"/>
      <c r="E34" s="22" t="s">
        <v>45</v>
      </c>
      <c r="F34" s="24" t="s">
        <v>179</v>
      </c>
    </row>
    <row r="35" spans="1:6">
      <c r="A35" s="233"/>
      <c r="B35" s="30" t="s">
        <v>46</v>
      </c>
      <c r="C35" s="28"/>
      <c r="D35" s="236"/>
      <c r="E35" s="22" t="s">
        <v>47</v>
      </c>
      <c r="F35" s="24"/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37</v>
      </c>
      <c r="B37" s="209" t="s">
        <v>170</v>
      </c>
      <c r="C37" s="216"/>
      <c r="D37" s="216"/>
      <c r="E37" s="216"/>
      <c r="F37" s="217"/>
    </row>
    <row r="38" spans="1:6">
      <c r="A38" s="213"/>
      <c r="B38" s="239" t="s">
        <v>221</v>
      </c>
      <c r="C38" s="240"/>
    </row>
    <row r="39" spans="1:6">
      <c r="A39" s="213"/>
      <c r="B39" s="239" t="s">
        <v>172</v>
      </c>
      <c r="C39" s="240"/>
      <c r="D39" s="56"/>
      <c r="E39" s="56"/>
      <c r="F39" s="57"/>
    </row>
    <row r="40" spans="1:6">
      <c r="A40" s="213"/>
      <c r="B40" s="239" t="s">
        <v>167</v>
      </c>
      <c r="C40" s="240"/>
      <c r="D40" s="56"/>
      <c r="E40" s="56"/>
      <c r="F40" s="57"/>
    </row>
    <row r="41" spans="1:6">
      <c r="A41" s="213"/>
      <c r="B41" s="239" t="s">
        <v>168</v>
      </c>
      <c r="C41" s="240"/>
      <c r="D41" s="56"/>
      <c r="E41" s="56"/>
      <c r="F41" s="57"/>
    </row>
    <row r="42" spans="1:6">
      <c r="A42" s="214"/>
      <c r="B42" s="239" t="s">
        <v>169</v>
      </c>
      <c r="C42" s="240"/>
      <c r="D42" s="56"/>
      <c r="E42" s="56"/>
      <c r="F42" s="57"/>
    </row>
    <row r="43" spans="1:6">
      <c r="A43" s="212" t="s">
        <v>156</v>
      </c>
      <c r="B43" s="215" t="s">
        <v>180</v>
      </c>
      <c r="C43" s="216"/>
      <c r="D43" s="216"/>
      <c r="E43" s="216"/>
      <c r="F43" s="217"/>
    </row>
    <row r="44" spans="1:6">
      <c r="A44" s="213"/>
      <c r="B44" s="215" t="s">
        <v>181</v>
      </c>
      <c r="C44" s="210"/>
      <c r="D44" s="210"/>
      <c r="E44" s="210"/>
      <c r="F44" s="211"/>
    </row>
    <row r="45" spans="1:6">
      <c r="A45" s="213"/>
      <c r="B45" s="209" t="s">
        <v>182</v>
      </c>
      <c r="C45" s="218"/>
      <c r="D45" s="218"/>
      <c r="E45" s="218"/>
      <c r="F45" s="219"/>
    </row>
    <row r="46" spans="1:6">
      <c r="A46" s="213"/>
      <c r="B46" s="215" t="s">
        <v>183</v>
      </c>
      <c r="C46" s="210"/>
      <c r="D46" s="210"/>
      <c r="E46" s="210"/>
      <c r="F46" s="211"/>
    </row>
    <row r="47" spans="1:6">
      <c r="A47" s="214"/>
      <c r="B47" s="215" t="s">
        <v>184</v>
      </c>
      <c r="C47" s="210"/>
      <c r="D47" s="210"/>
      <c r="E47" s="210"/>
      <c r="F47" s="211"/>
    </row>
    <row r="48" spans="1:6" ht="18.75">
      <c r="A48" s="237" t="s">
        <v>48</v>
      </c>
      <c r="B48" s="238"/>
      <c r="C48" s="238"/>
      <c r="D48" s="238"/>
      <c r="E48" s="238"/>
      <c r="F48" s="226"/>
    </row>
    <row r="49" spans="1:6">
      <c r="A49" s="55" t="s">
        <v>37</v>
      </c>
      <c r="B49" s="241"/>
      <c r="C49" s="242"/>
      <c r="D49" s="55" t="s">
        <v>39</v>
      </c>
      <c r="E49" s="220"/>
      <c r="F49" s="221"/>
    </row>
    <row r="50" spans="1:6" ht="18.75">
      <c r="A50" s="222" t="s">
        <v>49</v>
      </c>
      <c r="B50" s="243"/>
      <c r="C50" s="244"/>
      <c r="D50" s="54" t="s">
        <v>50</v>
      </c>
      <c r="E50" s="225">
        <v>0</v>
      </c>
      <c r="F50" s="226"/>
    </row>
    <row r="51" spans="1:6">
      <c r="A51" s="207" t="s">
        <v>37</v>
      </c>
      <c r="B51" s="33" t="s">
        <v>51</v>
      </c>
      <c r="C51" s="33" t="s">
        <v>52</v>
      </c>
      <c r="D51" s="207" t="s">
        <v>39</v>
      </c>
      <c r="E51" s="33" t="s">
        <v>53</v>
      </c>
      <c r="F51" s="33" t="s">
        <v>54</v>
      </c>
    </row>
    <row r="52" spans="1:6">
      <c r="A52" s="207"/>
      <c r="B52" s="34"/>
      <c r="C52" s="34"/>
      <c r="D52" s="208"/>
      <c r="E52" s="34"/>
      <c r="F52" s="34"/>
    </row>
    <row r="53" spans="1:6">
      <c r="A53" s="207"/>
      <c r="B53" s="34"/>
      <c r="C53" s="34"/>
      <c r="D53" s="208"/>
      <c r="E53" s="34"/>
      <c r="F53" s="35"/>
    </row>
    <row r="54" spans="1:6">
      <c r="A54" s="207"/>
      <c r="B54" s="34"/>
      <c r="C54" s="34"/>
      <c r="D54" s="208"/>
      <c r="E54" s="34"/>
      <c r="F54" s="35"/>
    </row>
  </sheetData>
  <mergeCells count="45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42"/>
    <mergeCell ref="B37:F37"/>
    <mergeCell ref="B38:C38"/>
    <mergeCell ref="B39:C39"/>
    <mergeCell ref="B40:C40"/>
    <mergeCell ref="B41:C41"/>
    <mergeCell ref="A51:A54"/>
    <mergeCell ref="D51:D54"/>
    <mergeCell ref="B42:C42"/>
    <mergeCell ref="A43:A47"/>
    <mergeCell ref="B43:F43"/>
    <mergeCell ref="B44:F44"/>
    <mergeCell ref="B45:F45"/>
    <mergeCell ref="B46:F46"/>
    <mergeCell ref="B47:F47"/>
    <mergeCell ref="A48:F48"/>
    <mergeCell ref="B49:C49"/>
    <mergeCell ref="E49:F49"/>
    <mergeCell ref="A50:C50"/>
    <mergeCell ref="E50:F50"/>
  </mergeCells>
  <phoneticPr fontId="2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G54"/>
  <sheetViews>
    <sheetView workbookViewId="0">
      <selection activeCell="B8" sqref="B8:B9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7.3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63" t="s">
        <v>1</v>
      </c>
      <c r="B2" s="36">
        <v>42558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63" t="s">
        <v>6</v>
      </c>
      <c r="B4" s="12">
        <f>575550+29000+29000</f>
        <v>633550</v>
      </c>
      <c r="C4" s="13" t="s">
        <v>7</v>
      </c>
      <c r="D4" s="14">
        <v>0.04</v>
      </c>
      <c r="E4" s="15" t="s">
        <v>8</v>
      </c>
      <c r="F4" s="14">
        <v>0.13</v>
      </c>
    </row>
    <row r="5" spans="1:7">
      <c r="A5" s="63" t="s">
        <v>9</v>
      </c>
      <c r="B5" s="16">
        <f>B6-B4</f>
        <v>1797600</v>
      </c>
      <c r="C5" s="15" t="s">
        <v>10</v>
      </c>
      <c r="D5" s="14">
        <v>0.06</v>
      </c>
      <c r="E5" s="15" t="s">
        <v>11</v>
      </c>
      <c r="F5" s="14">
        <v>0.02</v>
      </c>
      <c r="G5" s="17">
        <v>52409100</v>
      </c>
    </row>
    <row r="6" spans="1:7">
      <c r="A6" s="63" t="s">
        <v>12</v>
      </c>
      <c r="B6" s="16">
        <v>2431150</v>
      </c>
      <c r="C6" s="13" t="s">
        <v>13</v>
      </c>
      <c r="D6" s="14">
        <v>0.01</v>
      </c>
      <c r="E6" s="15" t="s">
        <v>14</v>
      </c>
      <c r="F6" s="14">
        <v>0</v>
      </c>
      <c r="G6" s="18"/>
    </row>
    <row r="7" spans="1:7">
      <c r="A7" s="63" t="s">
        <v>15</v>
      </c>
      <c r="B7" s="16">
        <f>B6+'07.06'!B7</f>
        <v>13846050</v>
      </c>
      <c r="C7" s="15" t="s">
        <v>16</v>
      </c>
      <c r="D7" s="14">
        <v>0.12</v>
      </c>
      <c r="E7" s="15" t="s">
        <v>17</v>
      </c>
      <c r="F7" s="14">
        <v>0.57999999999999996</v>
      </c>
      <c r="G7" s="19"/>
    </row>
    <row r="8" spans="1:7">
      <c r="A8" s="63" t="s">
        <v>18</v>
      </c>
      <c r="B8" s="110">
        <v>70548700</v>
      </c>
      <c r="C8" s="13" t="s">
        <v>19</v>
      </c>
      <c r="D8" s="14">
        <v>0.01</v>
      </c>
      <c r="E8" s="15"/>
      <c r="F8" s="14"/>
    </row>
    <row r="9" spans="1:7">
      <c r="A9" s="63" t="s">
        <v>20</v>
      </c>
      <c r="B9" s="20">
        <f>B7/B8</f>
        <v>0.19626229824220714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63" t="s">
        <v>23</v>
      </c>
      <c r="C11" s="63" t="s">
        <v>24</v>
      </c>
      <c r="D11" s="63" t="s">
        <v>25</v>
      </c>
      <c r="E11" s="63"/>
      <c r="F11" s="22" t="s">
        <v>26</v>
      </c>
    </row>
    <row r="12" spans="1:7">
      <c r="A12" s="205"/>
      <c r="B12" s="23" t="s">
        <v>63</v>
      </c>
      <c r="C12" s="8" t="s">
        <v>86</v>
      </c>
      <c r="D12" s="206" t="s">
        <v>27</v>
      </c>
      <c r="E12" s="23" t="s">
        <v>193</v>
      </c>
      <c r="F12" s="8">
        <v>4</v>
      </c>
    </row>
    <row r="13" spans="1:7">
      <c r="A13" s="205"/>
      <c r="B13" s="23" t="s">
        <v>64</v>
      </c>
      <c r="C13" s="8" t="s">
        <v>189</v>
      </c>
      <c r="D13" s="206"/>
      <c r="E13" s="23" t="s">
        <v>194</v>
      </c>
      <c r="F13" s="8">
        <v>3</v>
      </c>
    </row>
    <row r="14" spans="1:7">
      <c r="A14" s="205"/>
      <c r="B14" s="23" t="s">
        <v>65</v>
      </c>
      <c r="C14" s="8" t="s">
        <v>191</v>
      </c>
      <c r="D14" s="206" t="s">
        <v>28</v>
      </c>
      <c r="E14" s="23" t="s">
        <v>74</v>
      </c>
      <c r="F14" s="8">
        <v>0</v>
      </c>
    </row>
    <row r="15" spans="1:7">
      <c r="A15" s="205"/>
      <c r="B15" s="23" t="s">
        <v>66</v>
      </c>
      <c r="C15" s="8" t="s">
        <v>190</v>
      </c>
      <c r="D15" s="206"/>
      <c r="E15" s="23" t="s">
        <v>192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63" t="s">
        <v>30</v>
      </c>
      <c r="C17" s="63" t="s">
        <v>31</v>
      </c>
      <c r="D17" s="63" t="s">
        <v>32</v>
      </c>
      <c r="E17" s="227" t="s">
        <v>33</v>
      </c>
      <c r="F17" s="228"/>
    </row>
    <row r="18" spans="1:6">
      <c r="A18" s="205" t="s">
        <v>34</v>
      </c>
      <c r="B18" s="25">
        <v>0.47916666666666669</v>
      </c>
      <c r="C18" s="25" t="s">
        <v>139</v>
      </c>
      <c r="D18" s="26">
        <v>2</v>
      </c>
      <c r="E18" s="230"/>
      <c r="F18" s="231"/>
    </row>
    <row r="19" spans="1:6">
      <c r="A19" s="205"/>
      <c r="B19" s="25"/>
      <c r="D19" s="26"/>
      <c r="E19" s="230"/>
      <c r="F19" s="231"/>
    </row>
    <row r="20" spans="1:6">
      <c r="A20" s="205"/>
      <c r="B20" s="25"/>
      <c r="C20" s="25"/>
      <c r="D20" s="26"/>
      <c r="E20" s="230"/>
      <c r="F20" s="231"/>
    </row>
    <row r="21" spans="1:6">
      <c r="A21" s="205"/>
      <c r="B21" s="25"/>
      <c r="C21" s="25"/>
      <c r="D21" s="26"/>
      <c r="E21" s="230"/>
      <c r="F21" s="231"/>
    </row>
    <row r="22" spans="1:6">
      <c r="A22" s="205"/>
      <c r="B22" s="25"/>
      <c r="C22" s="3"/>
      <c r="D22" s="3"/>
      <c r="E22" s="230"/>
      <c r="F22" s="231"/>
    </row>
    <row r="23" spans="1:6">
      <c r="A23" s="229"/>
      <c r="B23" s="25"/>
      <c r="C23" s="8"/>
      <c r="D23" s="26"/>
      <c r="E23" s="230"/>
      <c r="F23" s="231"/>
    </row>
    <row r="24" spans="1:6">
      <c r="A24" s="205" t="s">
        <v>35</v>
      </c>
      <c r="B24" s="43">
        <v>0.27083333333333331</v>
      </c>
      <c r="C24" s="25" t="s">
        <v>186</v>
      </c>
      <c r="D24" s="26">
        <v>6</v>
      </c>
      <c r="E24" s="230"/>
      <c r="F24" s="231"/>
    </row>
    <row r="25" spans="1:6">
      <c r="A25" s="205"/>
      <c r="B25" s="25"/>
      <c r="C25" s="25"/>
      <c r="D25" s="26"/>
      <c r="E25" s="230"/>
      <c r="F25" s="231"/>
    </row>
    <row r="26" spans="1:6">
      <c r="A26" s="205"/>
      <c r="B26" s="25"/>
      <c r="C26" s="25"/>
      <c r="D26" s="26"/>
      <c r="E26" s="230"/>
      <c r="F26" s="231"/>
    </row>
    <row r="27" spans="1:6">
      <c r="A27" s="205"/>
      <c r="B27" s="25"/>
      <c r="C27" s="25"/>
      <c r="D27" s="26"/>
      <c r="E27" s="230"/>
      <c r="F27" s="231"/>
    </row>
    <row r="28" spans="1:6">
      <c r="A28" s="205"/>
      <c r="B28" s="25"/>
      <c r="C28" s="25"/>
      <c r="D28" s="26"/>
      <c r="E28" s="230"/>
      <c r="F28" s="231"/>
    </row>
    <row r="29" spans="1:6">
      <c r="A29" s="205"/>
      <c r="B29" s="25"/>
      <c r="C29" s="25"/>
      <c r="D29" s="26"/>
      <c r="E29" s="239"/>
      <c r="F29" s="240"/>
    </row>
    <row r="30" spans="1:6" ht="18.75">
      <c r="A30" s="237" t="s">
        <v>36</v>
      </c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/>
      <c r="D31" s="212" t="s">
        <v>39</v>
      </c>
      <c r="E31" s="63" t="s">
        <v>38</v>
      </c>
      <c r="F31" s="24" t="s">
        <v>75</v>
      </c>
    </row>
    <row r="32" spans="1:6">
      <c r="A32" s="213"/>
      <c r="B32" s="29" t="s">
        <v>40</v>
      </c>
      <c r="C32" s="28"/>
      <c r="D32" s="234"/>
      <c r="E32" s="22" t="s">
        <v>41</v>
      </c>
      <c r="F32" s="24" t="s">
        <v>196</v>
      </c>
    </row>
    <row r="33" spans="1:6">
      <c r="A33" s="213"/>
      <c r="B33" s="30" t="s">
        <v>42</v>
      </c>
      <c r="C33" s="28"/>
      <c r="D33" s="234"/>
      <c r="E33" s="22" t="s">
        <v>43</v>
      </c>
      <c r="F33" s="24" t="s">
        <v>197</v>
      </c>
    </row>
    <row r="34" spans="1:6">
      <c r="A34" s="232"/>
      <c r="B34" s="30" t="s">
        <v>44</v>
      </c>
      <c r="C34" s="28"/>
      <c r="D34" s="235"/>
      <c r="E34" s="22" t="s">
        <v>45</v>
      </c>
      <c r="F34" s="24" t="s">
        <v>178</v>
      </c>
    </row>
    <row r="35" spans="1:6">
      <c r="A35" s="233"/>
      <c r="B35" s="30" t="s">
        <v>46</v>
      </c>
      <c r="C35" s="28"/>
      <c r="D35" s="236"/>
      <c r="E35" s="22" t="s">
        <v>47</v>
      </c>
      <c r="F35" s="24"/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37</v>
      </c>
      <c r="B37" s="209" t="s">
        <v>185</v>
      </c>
      <c r="C37" s="216"/>
      <c r="D37" s="216"/>
      <c r="E37" s="216"/>
      <c r="F37" s="217"/>
    </row>
    <row r="38" spans="1:6">
      <c r="A38" s="213"/>
      <c r="B38" s="215"/>
      <c r="C38" s="216"/>
      <c r="D38" s="216"/>
      <c r="E38" s="216"/>
      <c r="F38" s="217"/>
    </row>
    <row r="39" spans="1:6">
      <c r="A39" s="213"/>
      <c r="B39" s="215"/>
      <c r="C39" s="210"/>
      <c r="D39" s="210"/>
      <c r="E39" s="210"/>
      <c r="F39" s="211"/>
    </row>
    <row r="40" spans="1:6">
      <c r="A40" s="213"/>
      <c r="B40" s="209"/>
      <c r="C40" s="218"/>
      <c r="D40" s="218"/>
      <c r="E40" s="218"/>
      <c r="F40" s="219"/>
    </row>
    <row r="41" spans="1:6">
      <c r="A41" s="213"/>
      <c r="B41" s="215"/>
      <c r="C41" s="210"/>
      <c r="D41" s="210"/>
      <c r="E41" s="210"/>
      <c r="F41" s="211"/>
    </row>
    <row r="42" spans="1:6">
      <c r="A42" s="214"/>
      <c r="B42" s="215"/>
      <c r="C42" s="210"/>
      <c r="D42" s="210"/>
      <c r="E42" s="210"/>
      <c r="F42" s="211"/>
    </row>
    <row r="43" spans="1:6">
      <c r="A43" s="212" t="s">
        <v>155</v>
      </c>
      <c r="B43" s="209" t="s">
        <v>187</v>
      </c>
      <c r="C43" s="216"/>
      <c r="D43" s="216"/>
      <c r="E43" s="216"/>
      <c r="F43" s="217"/>
    </row>
    <row r="44" spans="1:6">
      <c r="A44" s="213"/>
      <c r="B44" s="209" t="s">
        <v>188</v>
      </c>
      <c r="C44" s="210"/>
      <c r="D44" s="210"/>
      <c r="E44" s="210"/>
      <c r="F44" s="211"/>
    </row>
    <row r="45" spans="1:6">
      <c r="A45" s="213"/>
      <c r="B45" s="209" t="s">
        <v>199</v>
      </c>
      <c r="C45" s="218"/>
      <c r="D45" s="218"/>
      <c r="E45" s="218"/>
      <c r="F45" s="219"/>
    </row>
    <row r="46" spans="1:6">
      <c r="A46" s="213"/>
      <c r="B46" s="209" t="s">
        <v>198</v>
      </c>
      <c r="C46" s="218"/>
      <c r="D46" s="218"/>
      <c r="E46" s="218"/>
      <c r="F46" s="219"/>
    </row>
    <row r="47" spans="1:6">
      <c r="A47" s="214"/>
      <c r="B47" s="215"/>
      <c r="C47" s="210"/>
      <c r="D47" s="210"/>
      <c r="E47" s="210"/>
      <c r="F47" s="211"/>
    </row>
    <row r="48" spans="1:6" ht="18.75">
      <c r="A48" s="237" t="s">
        <v>48</v>
      </c>
      <c r="B48" s="238"/>
      <c r="C48" s="238"/>
      <c r="D48" s="238"/>
      <c r="E48" s="238"/>
      <c r="F48" s="226"/>
    </row>
    <row r="49" spans="1:6">
      <c r="A49" s="62" t="s">
        <v>37</v>
      </c>
      <c r="B49" s="241"/>
      <c r="C49" s="242"/>
      <c r="D49" s="62" t="s">
        <v>39</v>
      </c>
      <c r="E49" s="220"/>
      <c r="F49" s="221"/>
    </row>
    <row r="50" spans="1:6" ht="18.75">
      <c r="A50" s="222" t="s">
        <v>49</v>
      </c>
      <c r="B50" s="243"/>
      <c r="C50" s="244"/>
      <c r="D50" s="61" t="s">
        <v>50</v>
      </c>
      <c r="E50" s="225">
        <v>0</v>
      </c>
      <c r="F50" s="226"/>
    </row>
    <row r="51" spans="1:6">
      <c r="A51" s="207" t="s">
        <v>37</v>
      </c>
      <c r="B51" s="33" t="s">
        <v>51</v>
      </c>
      <c r="C51" s="33" t="s">
        <v>52</v>
      </c>
      <c r="D51" s="207" t="s">
        <v>39</v>
      </c>
      <c r="E51" s="33" t="s">
        <v>53</v>
      </c>
      <c r="F51" s="33" t="s">
        <v>54</v>
      </c>
    </row>
    <row r="52" spans="1:6">
      <c r="A52" s="207"/>
      <c r="B52" s="34"/>
      <c r="C52" s="34"/>
      <c r="D52" s="208"/>
      <c r="E52" s="34"/>
      <c r="F52" s="34"/>
    </row>
    <row r="53" spans="1:6">
      <c r="A53" s="207"/>
      <c r="B53" s="34"/>
      <c r="C53" s="34"/>
      <c r="D53" s="208"/>
      <c r="E53" s="34"/>
      <c r="F53" s="35"/>
    </row>
    <row r="54" spans="1:6">
      <c r="A54" s="207"/>
      <c r="B54" s="34"/>
      <c r="C54" s="34"/>
      <c r="D54" s="208"/>
      <c r="E54" s="34"/>
      <c r="F54" s="35"/>
    </row>
  </sheetData>
  <mergeCells count="46">
    <mergeCell ref="A1:F1"/>
    <mergeCell ref="A3:B3"/>
    <mergeCell ref="A10:F10"/>
    <mergeCell ref="A11:A15"/>
    <mergeCell ref="D12:D13"/>
    <mergeCell ref="D14:D15"/>
    <mergeCell ref="E27:F27"/>
    <mergeCell ref="E28:F28"/>
    <mergeCell ref="E29:F29"/>
    <mergeCell ref="A16:F16"/>
    <mergeCell ref="E17:F17"/>
    <mergeCell ref="A18:A23"/>
    <mergeCell ref="E19:F19"/>
    <mergeCell ref="E20:F20"/>
    <mergeCell ref="E21:F21"/>
    <mergeCell ref="E22:F22"/>
    <mergeCell ref="E23:F23"/>
    <mergeCell ref="A51:A54"/>
    <mergeCell ref="D51:D54"/>
    <mergeCell ref="A43:A47"/>
    <mergeCell ref="B43:F43"/>
    <mergeCell ref="B44:F44"/>
    <mergeCell ref="B45:F45"/>
    <mergeCell ref="B46:F46"/>
    <mergeCell ref="B47:F47"/>
    <mergeCell ref="A48:F48"/>
    <mergeCell ref="B49:C49"/>
    <mergeCell ref="E49:F49"/>
    <mergeCell ref="A50:C50"/>
    <mergeCell ref="E50:F50"/>
    <mergeCell ref="B41:F41"/>
    <mergeCell ref="B42:F42"/>
    <mergeCell ref="E18:F18"/>
    <mergeCell ref="B38:F38"/>
    <mergeCell ref="B39:F39"/>
    <mergeCell ref="B40:F40"/>
    <mergeCell ref="A30:F30"/>
    <mergeCell ref="A31:A35"/>
    <mergeCell ref="D31:D35"/>
    <mergeCell ref="A36:F36"/>
    <mergeCell ref="A37:A42"/>
    <mergeCell ref="B37:F37"/>
    <mergeCell ref="A24:A29"/>
    <mergeCell ref="E24:F24"/>
    <mergeCell ref="E25:F25"/>
    <mergeCell ref="E26:F26"/>
  </mergeCells>
  <phoneticPr fontId="2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G54"/>
  <sheetViews>
    <sheetView topLeftCell="A31" workbookViewId="0">
      <selection activeCell="B8" sqref="B8:B9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7.3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65" t="s">
        <v>1</v>
      </c>
      <c r="B2" s="36">
        <v>42559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65" t="s">
        <v>6</v>
      </c>
      <c r="B4" s="12">
        <v>720000</v>
      </c>
      <c r="C4" s="13" t="s">
        <v>7</v>
      </c>
      <c r="D4" s="14">
        <v>0.03</v>
      </c>
      <c r="E4" s="15" t="s">
        <v>8</v>
      </c>
      <c r="F4" s="14">
        <v>0.17</v>
      </c>
    </row>
    <row r="5" spans="1:7">
      <c r="A5" s="65" t="s">
        <v>9</v>
      </c>
      <c r="B5" s="16">
        <f>B6-B4</f>
        <v>654300</v>
      </c>
      <c r="C5" s="15" t="s">
        <v>10</v>
      </c>
      <c r="D5" s="14">
        <v>0.1</v>
      </c>
      <c r="E5" s="15" t="s">
        <v>11</v>
      </c>
      <c r="F5" s="14">
        <v>0.02</v>
      </c>
      <c r="G5" s="17">
        <v>52409100</v>
      </c>
    </row>
    <row r="6" spans="1:7">
      <c r="A6" s="65" t="s">
        <v>12</v>
      </c>
      <c r="B6" s="16">
        <v>1374300</v>
      </c>
      <c r="C6" s="13" t="s">
        <v>13</v>
      </c>
      <c r="D6" s="14">
        <v>7.0000000000000007E-2</v>
      </c>
      <c r="E6" s="15" t="s">
        <v>14</v>
      </c>
      <c r="F6" s="14">
        <v>0</v>
      </c>
      <c r="G6" s="18"/>
    </row>
    <row r="7" spans="1:7">
      <c r="A7" s="65" t="s">
        <v>15</v>
      </c>
      <c r="B7" s="16">
        <f>B6+'07.07'!B7</f>
        <v>15220350</v>
      </c>
      <c r="C7" s="15" t="s">
        <v>16</v>
      </c>
      <c r="D7" s="14">
        <v>0.13</v>
      </c>
      <c r="E7" s="15" t="s">
        <v>17</v>
      </c>
      <c r="F7" s="14">
        <v>0.33</v>
      </c>
      <c r="G7" s="19"/>
    </row>
    <row r="8" spans="1:7">
      <c r="A8" s="65" t="s">
        <v>18</v>
      </c>
      <c r="B8" s="110">
        <v>70548700</v>
      </c>
      <c r="C8" s="13" t="s">
        <v>19</v>
      </c>
      <c r="D8" s="14">
        <v>0</v>
      </c>
      <c r="E8" s="15"/>
      <c r="F8" s="14"/>
    </row>
    <row r="9" spans="1:7">
      <c r="A9" s="65" t="s">
        <v>20</v>
      </c>
      <c r="B9" s="20">
        <f>B7/B8</f>
        <v>0.21574245875544126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65" t="s">
        <v>23</v>
      </c>
      <c r="C11" s="65" t="s">
        <v>24</v>
      </c>
      <c r="D11" s="65" t="s">
        <v>25</v>
      </c>
      <c r="E11" s="65"/>
      <c r="F11" s="22" t="s">
        <v>26</v>
      </c>
    </row>
    <row r="12" spans="1:7">
      <c r="A12" s="205"/>
      <c r="B12" s="23" t="s">
        <v>63</v>
      </c>
      <c r="C12" s="8" t="s">
        <v>86</v>
      </c>
      <c r="D12" s="206" t="s">
        <v>27</v>
      </c>
      <c r="E12" s="23" t="s">
        <v>203</v>
      </c>
      <c r="F12" s="8">
        <v>4</v>
      </c>
    </row>
    <row r="13" spans="1:7">
      <c r="A13" s="205"/>
      <c r="B13" s="23" t="s">
        <v>64</v>
      </c>
      <c r="C13" s="8" t="s">
        <v>200</v>
      </c>
      <c r="D13" s="206"/>
      <c r="E13" s="23" t="s">
        <v>194</v>
      </c>
      <c r="F13" s="8">
        <v>3</v>
      </c>
    </row>
    <row r="14" spans="1:7">
      <c r="A14" s="205"/>
      <c r="B14" s="23" t="s">
        <v>65</v>
      </c>
      <c r="C14" s="8" t="s">
        <v>201</v>
      </c>
      <c r="D14" s="206" t="s">
        <v>28</v>
      </c>
      <c r="E14" s="23" t="s">
        <v>74</v>
      </c>
      <c r="F14" s="8">
        <v>0</v>
      </c>
    </row>
    <row r="15" spans="1:7">
      <c r="A15" s="205"/>
      <c r="B15" s="23" t="s">
        <v>66</v>
      </c>
      <c r="C15" s="8" t="s">
        <v>202</v>
      </c>
      <c r="D15" s="206"/>
      <c r="E15" s="23" t="s">
        <v>204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65" t="s">
        <v>30</v>
      </c>
      <c r="C17" s="65" t="s">
        <v>31</v>
      </c>
      <c r="D17" s="65" t="s">
        <v>32</v>
      </c>
      <c r="E17" s="227" t="s">
        <v>33</v>
      </c>
      <c r="F17" s="228"/>
    </row>
    <row r="18" spans="1:6">
      <c r="A18" s="205" t="s">
        <v>34</v>
      </c>
      <c r="B18" s="25"/>
      <c r="C18" s="25"/>
      <c r="D18" s="26"/>
      <c r="E18" s="230"/>
      <c r="F18" s="231"/>
    </row>
    <row r="19" spans="1:6">
      <c r="A19" s="205"/>
      <c r="B19" s="25"/>
      <c r="D19" s="26"/>
      <c r="E19" s="230"/>
      <c r="F19" s="231"/>
    </row>
    <row r="20" spans="1:6">
      <c r="A20" s="205"/>
      <c r="B20" s="25"/>
      <c r="C20" s="25"/>
      <c r="D20" s="26"/>
      <c r="E20" s="230"/>
      <c r="F20" s="231"/>
    </row>
    <row r="21" spans="1:6">
      <c r="A21" s="205"/>
      <c r="B21" s="25"/>
      <c r="C21" s="25"/>
      <c r="D21" s="26"/>
      <c r="E21" s="230"/>
      <c r="F21" s="231"/>
    </row>
    <row r="22" spans="1:6">
      <c r="A22" s="205"/>
      <c r="B22" s="25"/>
      <c r="C22" s="3"/>
      <c r="D22" s="3"/>
      <c r="E22" s="230"/>
      <c r="F22" s="231"/>
    </row>
    <row r="23" spans="1:6">
      <c r="A23" s="229"/>
      <c r="B23" s="25"/>
      <c r="C23" s="8"/>
      <c r="D23" s="26"/>
      <c r="E23" s="230"/>
      <c r="F23" s="231"/>
    </row>
    <row r="24" spans="1:6">
      <c r="A24" s="205" t="s">
        <v>35</v>
      </c>
      <c r="B24" s="43">
        <v>0.27083333333333331</v>
      </c>
      <c r="C24" s="25" t="s">
        <v>205</v>
      </c>
      <c r="D24" s="26">
        <v>8</v>
      </c>
      <c r="E24" s="230"/>
      <c r="F24" s="231"/>
    </row>
    <row r="25" spans="1:6">
      <c r="A25" s="205"/>
      <c r="B25" s="25">
        <v>0.3125</v>
      </c>
      <c r="C25" s="25" t="s">
        <v>206</v>
      </c>
      <c r="D25" s="26">
        <v>4</v>
      </c>
      <c r="E25" s="230"/>
      <c r="F25" s="231"/>
    </row>
    <row r="26" spans="1:6">
      <c r="A26" s="205"/>
      <c r="B26" s="25">
        <v>0.3125</v>
      </c>
      <c r="C26" s="25" t="s">
        <v>207</v>
      </c>
      <c r="D26" s="26">
        <v>3</v>
      </c>
      <c r="E26" s="230"/>
      <c r="F26" s="231"/>
    </row>
    <row r="27" spans="1:6">
      <c r="A27" s="205"/>
      <c r="B27" s="25"/>
      <c r="C27" s="25"/>
      <c r="D27" s="26"/>
      <c r="E27" s="230"/>
      <c r="F27" s="231"/>
    </row>
    <row r="28" spans="1:6">
      <c r="A28" s="205"/>
      <c r="B28" s="25"/>
      <c r="C28" s="25"/>
      <c r="D28" s="26"/>
      <c r="E28" s="230"/>
      <c r="F28" s="231"/>
    </row>
    <row r="29" spans="1:6">
      <c r="A29" s="205"/>
      <c r="B29" s="25"/>
      <c r="C29" s="25"/>
      <c r="D29" s="26"/>
      <c r="E29" s="239"/>
      <c r="F29" s="240"/>
    </row>
    <row r="30" spans="1:6" ht="18.75">
      <c r="A30" s="237" t="s">
        <v>36</v>
      </c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/>
      <c r="D31" s="212" t="s">
        <v>39</v>
      </c>
      <c r="E31" s="65" t="s">
        <v>38</v>
      </c>
      <c r="F31" s="24" t="s">
        <v>112</v>
      </c>
    </row>
    <row r="32" spans="1:6">
      <c r="A32" s="213"/>
      <c r="B32" s="29" t="s">
        <v>40</v>
      </c>
      <c r="C32" s="28"/>
      <c r="D32" s="234"/>
      <c r="E32" s="22" t="s">
        <v>41</v>
      </c>
      <c r="F32" s="24" t="s">
        <v>208</v>
      </c>
    </row>
    <row r="33" spans="1:6">
      <c r="A33" s="213"/>
      <c r="B33" s="30" t="s">
        <v>42</v>
      </c>
      <c r="C33" s="28"/>
      <c r="D33" s="234"/>
      <c r="E33" s="22" t="s">
        <v>43</v>
      </c>
      <c r="F33" s="24" t="s">
        <v>209</v>
      </c>
    </row>
    <row r="34" spans="1:6">
      <c r="A34" s="232"/>
      <c r="B34" s="30" t="s">
        <v>44</v>
      </c>
      <c r="C34" s="28"/>
      <c r="D34" s="235"/>
      <c r="E34" s="22" t="s">
        <v>45</v>
      </c>
      <c r="F34" s="24" t="s">
        <v>210</v>
      </c>
    </row>
    <row r="35" spans="1:6">
      <c r="A35" s="233"/>
      <c r="B35" s="30" t="s">
        <v>46</v>
      </c>
      <c r="C35" s="28"/>
      <c r="D35" s="236"/>
      <c r="E35" s="22" t="s">
        <v>47</v>
      </c>
      <c r="F35" s="24"/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37</v>
      </c>
      <c r="B37" s="209" t="s">
        <v>185</v>
      </c>
      <c r="C37" s="216"/>
      <c r="D37" s="216"/>
      <c r="E37" s="216"/>
      <c r="F37" s="217"/>
    </row>
    <row r="38" spans="1:6">
      <c r="A38" s="213"/>
      <c r="B38" s="215"/>
      <c r="C38" s="216"/>
      <c r="D38" s="216"/>
      <c r="E38" s="216"/>
      <c r="F38" s="217"/>
    </row>
    <row r="39" spans="1:6">
      <c r="A39" s="213"/>
      <c r="B39" s="215"/>
      <c r="C39" s="210"/>
      <c r="D39" s="210"/>
      <c r="E39" s="210"/>
      <c r="F39" s="211"/>
    </row>
    <row r="40" spans="1:6">
      <c r="A40" s="213"/>
      <c r="B40" s="209"/>
      <c r="C40" s="218"/>
      <c r="D40" s="218"/>
      <c r="E40" s="218"/>
      <c r="F40" s="219"/>
    </row>
    <row r="41" spans="1:6">
      <c r="A41" s="213"/>
      <c r="B41" s="215"/>
      <c r="C41" s="210"/>
      <c r="D41" s="210"/>
      <c r="E41" s="210"/>
      <c r="F41" s="211"/>
    </row>
    <row r="42" spans="1:6">
      <c r="A42" s="214"/>
      <c r="B42" s="215"/>
      <c r="C42" s="210"/>
      <c r="D42" s="210"/>
      <c r="E42" s="210"/>
      <c r="F42" s="211"/>
    </row>
    <row r="43" spans="1:6">
      <c r="A43" s="212" t="s">
        <v>155</v>
      </c>
      <c r="B43" s="209" t="s">
        <v>211</v>
      </c>
      <c r="C43" s="216"/>
      <c r="D43" s="216"/>
      <c r="E43" s="216"/>
      <c r="F43" s="217"/>
    </row>
    <row r="44" spans="1:6">
      <c r="A44" s="213"/>
      <c r="B44" s="209" t="s">
        <v>212</v>
      </c>
      <c r="C44" s="210"/>
      <c r="D44" s="210"/>
      <c r="E44" s="210"/>
      <c r="F44" s="211"/>
    </row>
    <row r="45" spans="1:6">
      <c r="A45" s="213"/>
      <c r="B45" s="209" t="s">
        <v>213</v>
      </c>
      <c r="C45" s="218"/>
      <c r="D45" s="218"/>
      <c r="E45" s="218"/>
      <c r="F45" s="219"/>
    </row>
    <row r="46" spans="1:6">
      <c r="A46" s="213"/>
      <c r="B46" s="209"/>
      <c r="C46" s="218"/>
      <c r="D46" s="218"/>
      <c r="E46" s="218"/>
      <c r="F46" s="219"/>
    </row>
    <row r="47" spans="1:6">
      <c r="A47" s="214"/>
      <c r="B47" s="215"/>
      <c r="C47" s="210"/>
      <c r="D47" s="210"/>
      <c r="E47" s="210"/>
      <c r="F47" s="211"/>
    </row>
    <row r="48" spans="1:6" ht="18.75">
      <c r="A48" s="237" t="s">
        <v>48</v>
      </c>
      <c r="B48" s="238"/>
      <c r="C48" s="238"/>
      <c r="D48" s="238"/>
      <c r="E48" s="238"/>
      <c r="F48" s="226"/>
    </row>
    <row r="49" spans="1:6">
      <c r="A49" s="66" t="s">
        <v>37</v>
      </c>
      <c r="B49" s="241"/>
      <c r="C49" s="242"/>
      <c r="D49" s="66" t="s">
        <v>39</v>
      </c>
      <c r="E49" s="220"/>
      <c r="F49" s="221"/>
    </row>
    <row r="50" spans="1:6" ht="18.75">
      <c r="A50" s="222" t="s">
        <v>49</v>
      </c>
      <c r="B50" s="243"/>
      <c r="C50" s="244"/>
      <c r="D50" s="64" t="s">
        <v>50</v>
      </c>
      <c r="E50" s="225">
        <v>0</v>
      </c>
      <c r="F50" s="226"/>
    </row>
    <row r="51" spans="1:6">
      <c r="A51" s="207" t="s">
        <v>37</v>
      </c>
      <c r="B51" s="33" t="s">
        <v>51</v>
      </c>
      <c r="C51" s="33" t="s">
        <v>52</v>
      </c>
      <c r="D51" s="207" t="s">
        <v>39</v>
      </c>
      <c r="E51" s="33" t="s">
        <v>53</v>
      </c>
      <c r="F51" s="33" t="s">
        <v>54</v>
      </c>
    </row>
    <row r="52" spans="1:6">
      <c r="A52" s="207"/>
      <c r="B52" s="34"/>
      <c r="C52" s="34"/>
      <c r="D52" s="208"/>
      <c r="E52" s="34"/>
      <c r="F52" s="34"/>
    </row>
    <row r="53" spans="1:6">
      <c r="A53" s="207"/>
      <c r="B53" s="34"/>
      <c r="C53" s="34"/>
      <c r="D53" s="208"/>
      <c r="E53" s="34"/>
      <c r="F53" s="35"/>
    </row>
    <row r="54" spans="1:6">
      <c r="A54" s="207"/>
      <c r="B54" s="34"/>
      <c r="C54" s="34"/>
      <c r="D54" s="208"/>
      <c r="E54" s="34"/>
      <c r="F54" s="35"/>
    </row>
  </sheetData>
  <mergeCells count="46">
    <mergeCell ref="A51:A54"/>
    <mergeCell ref="D51:D54"/>
    <mergeCell ref="B42:F42"/>
    <mergeCell ref="A43:A47"/>
    <mergeCell ref="B43:F43"/>
    <mergeCell ref="B44:F44"/>
    <mergeCell ref="B45:F45"/>
    <mergeCell ref="B46:F46"/>
    <mergeCell ref="B47:F47"/>
    <mergeCell ref="A48:F48"/>
    <mergeCell ref="B49:C49"/>
    <mergeCell ref="E49:F49"/>
    <mergeCell ref="A50:C50"/>
    <mergeCell ref="E50:F50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2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G54"/>
  <sheetViews>
    <sheetView topLeftCell="A13" workbookViewId="0">
      <selection activeCell="E19" sqref="E19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28.375" style="2" customWidth="1"/>
    <col min="6" max="6" width="29.75" style="2" customWidth="1"/>
    <col min="7" max="7" width="20.125" style="2" customWidth="1"/>
    <col min="8" max="16384" width="9" style="2"/>
  </cols>
  <sheetData>
    <row r="1" spans="1:7" ht="25.5">
      <c r="A1" s="201" t="s">
        <v>0</v>
      </c>
      <c r="B1" s="201"/>
      <c r="C1" s="201"/>
      <c r="D1" s="201"/>
      <c r="E1" s="201"/>
      <c r="F1" s="201"/>
    </row>
    <row r="2" spans="1:7">
      <c r="A2" s="69" t="s">
        <v>1</v>
      </c>
      <c r="B2" s="36">
        <v>42560</v>
      </c>
      <c r="C2" s="6"/>
      <c r="D2" s="5"/>
      <c r="E2" s="7" t="s">
        <v>2</v>
      </c>
      <c r="F2" s="8"/>
      <c r="G2" s="9">
        <v>1</v>
      </c>
    </row>
    <row r="3" spans="1:7">
      <c r="A3" s="202" t="s">
        <v>3</v>
      </c>
      <c r="B3" s="203"/>
      <c r="C3" s="10" t="s">
        <v>4</v>
      </c>
      <c r="D3" s="10" t="s">
        <v>5</v>
      </c>
      <c r="E3" s="10" t="s">
        <v>4</v>
      </c>
      <c r="F3" s="11" t="s">
        <v>5</v>
      </c>
    </row>
    <row r="4" spans="1:7">
      <c r="A4" s="69" t="s">
        <v>6</v>
      </c>
      <c r="B4" s="12">
        <v>643500</v>
      </c>
      <c r="C4" s="13" t="s">
        <v>7</v>
      </c>
      <c r="D4" s="14">
        <v>0.02</v>
      </c>
      <c r="E4" s="15" t="s">
        <v>8</v>
      </c>
      <c r="F4" s="14">
        <v>0.09</v>
      </c>
    </row>
    <row r="5" spans="1:7">
      <c r="A5" s="69" t="s">
        <v>9</v>
      </c>
      <c r="B5" s="16">
        <f>B6-B4</f>
        <v>1481300</v>
      </c>
      <c r="C5" s="15" t="s">
        <v>10</v>
      </c>
      <c r="D5" s="14">
        <v>0.06</v>
      </c>
      <c r="E5" s="15" t="s">
        <v>11</v>
      </c>
      <c r="F5" s="14">
        <v>0.15</v>
      </c>
      <c r="G5" s="17">
        <v>52409100</v>
      </c>
    </row>
    <row r="6" spans="1:7">
      <c r="A6" s="69" t="s">
        <v>12</v>
      </c>
      <c r="B6" s="16">
        <v>2124800</v>
      </c>
      <c r="C6" s="13" t="s">
        <v>13</v>
      </c>
      <c r="D6" s="14">
        <v>0.12</v>
      </c>
      <c r="E6" s="15" t="s">
        <v>14</v>
      </c>
      <c r="F6" s="14">
        <v>0</v>
      </c>
      <c r="G6" s="18"/>
    </row>
    <row r="7" spans="1:7">
      <c r="A7" s="69" t="s">
        <v>15</v>
      </c>
      <c r="B7" s="16">
        <f>B6+'07.08'!B7</f>
        <v>17345150</v>
      </c>
      <c r="C7" s="15" t="s">
        <v>16</v>
      </c>
      <c r="D7" s="14">
        <v>0.28999999999999998</v>
      </c>
      <c r="E7" s="15" t="s">
        <v>17</v>
      </c>
      <c r="F7" s="14">
        <v>0.22</v>
      </c>
      <c r="G7" s="19"/>
    </row>
    <row r="8" spans="1:7">
      <c r="A8" s="69" t="s">
        <v>18</v>
      </c>
      <c r="B8" s="110">
        <v>70548700</v>
      </c>
      <c r="C8" s="13" t="s">
        <v>19</v>
      </c>
      <c r="D8" s="14">
        <v>0.03</v>
      </c>
      <c r="E8" s="15"/>
      <c r="F8" s="14"/>
    </row>
    <row r="9" spans="1:7">
      <c r="A9" s="69" t="s">
        <v>20</v>
      </c>
      <c r="B9" s="20">
        <f>B7/B8</f>
        <v>0.24586066079176513</v>
      </c>
      <c r="C9" s="13"/>
      <c r="D9" s="14"/>
      <c r="E9" s="15"/>
      <c r="F9" s="21"/>
    </row>
    <row r="10" spans="1:7" ht="18.75">
      <c r="A10" s="204" t="s">
        <v>21</v>
      </c>
      <c r="B10" s="204"/>
      <c r="C10" s="204"/>
      <c r="D10" s="204"/>
      <c r="E10" s="204"/>
      <c r="F10" s="204"/>
    </row>
    <row r="11" spans="1:7">
      <c r="A11" s="205" t="s">
        <v>22</v>
      </c>
      <c r="B11" s="69" t="s">
        <v>23</v>
      </c>
      <c r="C11" s="69" t="s">
        <v>24</v>
      </c>
      <c r="D11" s="69" t="s">
        <v>25</v>
      </c>
      <c r="E11" s="69"/>
      <c r="F11" s="22" t="s">
        <v>26</v>
      </c>
    </row>
    <row r="12" spans="1:7">
      <c r="A12" s="205"/>
      <c r="B12" s="23" t="s">
        <v>63</v>
      </c>
      <c r="C12" s="8" t="s">
        <v>189</v>
      </c>
      <c r="D12" s="206" t="s">
        <v>27</v>
      </c>
      <c r="E12" s="23" t="s">
        <v>232</v>
      </c>
      <c r="F12" s="8">
        <v>8</v>
      </c>
    </row>
    <row r="13" spans="1:7">
      <c r="A13" s="205"/>
      <c r="B13" s="23" t="s">
        <v>64</v>
      </c>
      <c r="C13" s="8" t="s">
        <v>229</v>
      </c>
      <c r="D13" s="206"/>
      <c r="E13" s="23" t="s">
        <v>233</v>
      </c>
      <c r="F13" s="8">
        <v>8</v>
      </c>
    </row>
    <row r="14" spans="1:7">
      <c r="A14" s="205"/>
      <c r="B14" s="23" t="s">
        <v>65</v>
      </c>
      <c r="C14" s="8" t="s">
        <v>230</v>
      </c>
      <c r="D14" s="206" t="s">
        <v>28</v>
      </c>
      <c r="E14" s="23" t="s">
        <v>244</v>
      </c>
      <c r="F14" s="8">
        <v>0</v>
      </c>
    </row>
    <row r="15" spans="1:7">
      <c r="A15" s="205"/>
      <c r="B15" s="23" t="s">
        <v>66</v>
      </c>
      <c r="C15" s="8" t="s">
        <v>231</v>
      </c>
      <c r="D15" s="206"/>
      <c r="E15" s="23" t="s">
        <v>245</v>
      </c>
      <c r="F15" s="8">
        <v>0</v>
      </c>
    </row>
    <row r="16" spans="1:7" ht="18.75">
      <c r="A16" s="204" t="s">
        <v>29</v>
      </c>
      <c r="B16" s="204"/>
      <c r="C16" s="204"/>
      <c r="D16" s="204"/>
      <c r="E16" s="204"/>
      <c r="F16" s="204"/>
    </row>
    <row r="17" spans="1:6">
      <c r="A17" s="24"/>
      <c r="B17" s="69" t="s">
        <v>30</v>
      </c>
      <c r="C17" s="69" t="s">
        <v>31</v>
      </c>
      <c r="D17" s="69" t="s">
        <v>32</v>
      </c>
      <c r="E17" s="227" t="s">
        <v>33</v>
      </c>
      <c r="F17" s="228"/>
    </row>
    <row r="18" spans="1:6">
      <c r="A18" s="205" t="s">
        <v>34</v>
      </c>
      <c r="B18" s="25">
        <v>4.1666666666666664E-2</v>
      </c>
      <c r="C18" s="25" t="s">
        <v>214</v>
      </c>
      <c r="D18" s="26">
        <v>7</v>
      </c>
      <c r="E18" s="239" t="s">
        <v>222</v>
      </c>
      <c r="F18" s="240"/>
    </row>
    <row r="19" spans="1:6">
      <c r="A19" s="205"/>
      <c r="B19" s="25"/>
      <c r="D19" s="26"/>
      <c r="E19" s="144" t="s">
        <v>502</v>
      </c>
      <c r="F19" s="71" t="s">
        <v>228</v>
      </c>
    </row>
    <row r="20" spans="1:6">
      <c r="A20" s="205"/>
      <c r="B20" s="25"/>
      <c r="C20" s="25"/>
      <c r="D20" s="26"/>
      <c r="E20" s="70" t="s">
        <v>224</v>
      </c>
      <c r="F20" s="71"/>
    </row>
    <row r="21" spans="1:6">
      <c r="A21" s="205"/>
      <c r="B21" s="25"/>
      <c r="C21" s="25"/>
      <c r="D21" s="26"/>
      <c r="E21" s="70" t="s">
        <v>225</v>
      </c>
      <c r="F21" s="71"/>
    </row>
    <row r="22" spans="1:6">
      <c r="A22" s="205"/>
      <c r="B22" s="25"/>
      <c r="C22" s="3"/>
      <c r="D22" s="3"/>
      <c r="E22" s="70" t="s">
        <v>226</v>
      </c>
      <c r="F22" s="71"/>
    </row>
    <row r="23" spans="1:6">
      <c r="A23" s="229"/>
      <c r="B23" s="25"/>
      <c r="C23" s="8"/>
      <c r="D23" s="26"/>
      <c r="E23" s="70" t="s">
        <v>227</v>
      </c>
      <c r="F23" s="71"/>
    </row>
    <row r="24" spans="1:6">
      <c r="A24" s="205" t="s">
        <v>35</v>
      </c>
      <c r="B24" s="43">
        <v>0.25</v>
      </c>
      <c r="C24" s="25" t="s">
        <v>215</v>
      </c>
      <c r="D24" s="26">
        <v>15</v>
      </c>
      <c r="E24" s="230" t="s">
        <v>219</v>
      </c>
      <c r="F24" s="231"/>
    </row>
    <row r="25" spans="1:6">
      <c r="A25" s="205"/>
      <c r="B25" s="25">
        <v>0.25</v>
      </c>
      <c r="C25" s="25" t="s">
        <v>216</v>
      </c>
      <c r="D25" s="26">
        <v>2</v>
      </c>
      <c r="E25" s="230"/>
      <c r="F25" s="231"/>
    </row>
    <row r="26" spans="1:6">
      <c r="A26" s="205"/>
      <c r="B26" s="25">
        <v>0.27083333333333331</v>
      </c>
      <c r="C26" s="25" t="s">
        <v>217</v>
      </c>
      <c r="D26" s="26">
        <v>2</v>
      </c>
      <c r="E26" s="230"/>
      <c r="F26" s="231"/>
    </row>
    <row r="27" spans="1:6">
      <c r="A27" s="205"/>
      <c r="B27" s="25">
        <v>0.29166666666666669</v>
      </c>
      <c r="C27" s="25" t="s">
        <v>218</v>
      </c>
      <c r="D27" s="26">
        <v>2</v>
      </c>
      <c r="E27" s="230"/>
      <c r="F27" s="231"/>
    </row>
    <row r="28" spans="1:6">
      <c r="A28" s="205"/>
      <c r="B28" s="25"/>
      <c r="C28" s="25"/>
      <c r="D28" s="26"/>
      <c r="E28" s="230"/>
      <c r="F28" s="231"/>
    </row>
    <row r="29" spans="1:6">
      <c r="A29" s="205"/>
      <c r="B29" s="25"/>
      <c r="C29" s="25"/>
      <c r="D29" s="26"/>
      <c r="E29" s="239"/>
      <c r="F29" s="240"/>
    </row>
    <row r="30" spans="1:6" ht="18.75">
      <c r="A30" s="237" t="s">
        <v>36</v>
      </c>
      <c r="B30" s="238"/>
      <c r="C30" s="238"/>
      <c r="D30" s="238"/>
      <c r="E30" s="238"/>
      <c r="F30" s="226"/>
    </row>
    <row r="31" spans="1:6">
      <c r="A31" s="212" t="s">
        <v>37</v>
      </c>
      <c r="B31" s="27" t="s">
        <v>38</v>
      </c>
      <c r="C31" s="28"/>
      <c r="D31" s="212" t="s">
        <v>39</v>
      </c>
      <c r="E31" s="69" t="s">
        <v>38</v>
      </c>
      <c r="F31" s="24" t="s">
        <v>234</v>
      </c>
    </row>
    <row r="32" spans="1:6">
      <c r="A32" s="213"/>
      <c r="B32" s="29" t="s">
        <v>40</v>
      </c>
      <c r="C32" s="28"/>
      <c r="D32" s="234"/>
      <c r="E32" s="22" t="s">
        <v>41</v>
      </c>
      <c r="F32" s="24" t="s">
        <v>235</v>
      </c>
    </row>
    <row r="33" spans="1:6">
      <c r="A33" s="213"/>
      <c r="B33" s="30" t="s">
        <v>42</v>
      </c>
      <c r="C33" s="28"/>
      <c r="D33" s="234"/>
      <c r="E33" s="22" t="s">
        <v>43</v>
      </c>
      <c r="F33" s="24" t="s">
        <v>236</v>
      </c>
    </row>
    <row r="34" spans="1:6">
      <c r="A34" s="232"/>
      <c r="B34" s="30" t="s">
        <v>44</v>
      </c>
      <c r="C34" s="28"/>
      <c r="D34" s="235"/>
      <c r="E34" s="22" t="s">
        <v>45</v>
      </c>
      <c r="F34" s="24" t="s">
        <v>237</v>
      </c>
    </row>
    <row r="35" spans="1:6">
      <c r="A35" s="233"/>
      <c r="B35" s="30" t="s">
        <v>46</v>
      </c>
      <c r="C35" s="28"/>
      <c r="D35" s="236"/>
      <c r="E35" s="22" t="s">
        <v>47</v>
      </c>
      <c r="F35" s="24" t="s">
        <v>238</v>
      </c>
    </row>
    <row r="36" spans="1:6" ht="18.75">
      <c r="A36" s="237" t="s">
        <v>36</v>
      </c>
      <c r="B36" s="238"/>
      <c r="C36" s="238"/>
      <c r="D36" s="238"/>
      <c r="E36" s="238"/>
      <c r="F36" s="226"/>
    </row>
    <row r="37" spans="1:6">
      <c r="A37" s="212" t="s">
        <v>37</v>
      </c>
      <c r="B37" s="209" t="s">
        <v>220</v>
      </c>
      <c r="C37" s="216"/>
      <c r="D37" s="216"/>
      <c r="E37" s="216"/>
      <c r="F37" s="217"/>
    </row>
    <row r="38" spans="1:6">
      <c r="A38" s="213"/>
      <c r="B38" s="215"/>
      <c r="C38" s="216"/>
      <c r="D38" s="216"/>
      <c r="E38" s="216"/>
      <c r="F38" s="217"/>
    </row>
    <row r="39" spans="1:6">
      <c r="A39" s="213"/>
      <c r="B39" s="215"/>
      <c r="C39" s="210"/>
      <c r="D39" s="210"/>
      <c r="E39" s="210"/>
      <c r="F39" s="211"/>
    </row>
    <row r="40" spans="1:6">
      <c r="A40" s="213"/>
      <c r="B40" s="209"/>
      <c r="C40" s="218"/>
      <c r="D40" s="218"/>
      <c r="E40" s="218"/>
      <c r="F40" s="219"/>
    </row>
    <row r="41" spans="1:6">
      <c r="A41" s="213"/>
      <c r="B41" s="215"/>
      <c r="C41" s="210"/>
      <c r="D41" s="210"/>
      <c r="E41" s="210"/>
      <c r="F41" s="211"/>
    </row>
    <row r="42" spans="1:6">
      <c r="A42" s="214"/>
      <c r="B42" s="215"/>
      <c r="C42" s="210"/>
      <c r="D42" s="210"/>
      <c r="E42" s="210"/>
      <c r="F42" s="211"/>
    </row>
    <row r="43" spans="1:6">
      <c r="A43" s="212" t="s">
        <v>155</v>
      </c>
      <c r="B43" s="209" t="s">
        <v>239</v>
      </c>
      <c r="C43" s="216"/>
      <c r="D43" s="216"/>
      <c r="E43" s="216"/>
      <c r="F43" s="217"/>
    </row>
    <row r="44" spans="1:6">
      <c r="A44" s="213"/>
      <c r="B44" s="209" t="s">
        <v>240</v>
      </c>
      <c r="C44" s="210"/>
      <c r="D44" s="210"/>
      <c r="E44" s="210"/>
      <c r="F44" s="211"/>
    </row>
    <row r="45" spans="1:6">
      <c r="A45" s="213"/>
      <c r="B45" s="209" t="s">
        <v>241</v>
      </c>
      <c r="C45" s="218"/>
      <c r="D45" s="218"/>
      <c r="E45" s="218"/>
      <c r="F45" s="219"/>
    </row>
    <row r="46" spans="1:6">
      <c r="A46" s="213"/>
      <c r="B46" s="209" t="s">
        <v>242</v>
      </c>
      <c r="C46" s="218"/>
      <c r="D46" s="218"/>
      <c r="E46" s="218"/>
      <c r="F46" s="219"/>
    </row>
    <row r="47" spans="1:6">
      <c r="A47" s="214"/>
      <c r="B47" s="209" t="s">
        <v>243</v>
      </c>
      <c r="C47" s="210"/>
      <c r="D47" s="210"/>
      <c r="E47" s="210"/>
      <c r="F47" s="211"/>
    </row>
    <row r="48" spans="1:6" ht="18.75">
      <c r="A48" s="237" t="s">
        <v>48</v>
      </c>
      <c r="B48" s="238"/>
      <c r="C48" s="238"/>
      <c r="D48" s="238"/>
      <c r="E48" s="238"/>
      <c r="F48" s="226"/>
    </row>
    <row r="49" spans="1:6">
      <c r="A49" s="68" t="s">
        <v>37</v>
      </c>
      <c r="B49" s="241"/>
      <c r="C49" s="242"/>
      <c r="D49" s="68" t="s">
        <v>39</v>
      </c>
      <c r="E49" s="220"/>
      <c r="F49" s="221"/>
    </row>
    <row r="50" spans="1:6" ht="18.75">
      <c r="A50" s="222" t="s">
        <v>49</v>
      </c>
      <c r="B50" s="243"/>
      <c r="C50" s="244"/>
      <c r="D50" s="67" t="s">
        <v>50</v>
      </c>
      <c r="E50" s="225">
        <v>0</v>
      </c>
      <c r="F50" s="226"/>
    </row>
    <row r="51" spans="1:6">
      <c r="A51" s="207" t="s">
        <v>37</v>
      </c>
      <c r="B51" s="33" t="s">
        <v>51</v>
      </c>
      <c r="C51" s="33" t="s">
        <v>52</v>
      </c>
      <c r="D51" s="207" t="s">
        <v>39</v>
      </c>
      <c r="E51" s="33" t="s">
        <v>53</v>
      </c>
      <c r="F51" s="33" t="s">
        <v>54</v>
      </c>
    </row>
    <row r="52" spans="1:6">
      <c r="A52" s="207"/>
      <c r="B52" s="34"/>
      <c r="C52" s="34"/>
      <c r="D52" s="208"/>
      <c r="E52" s="34"/>
      <c r="F52" s="34"/>
    </row>
    <row r="53" spans="1:6">
      <c r="A53" s="207"/>
      <c r="B53" s="34"/>
      <c r="C53" s="34"/>
      <c r="D53" s="208"/>
      <c r="E53" s="34"/>
      <c r="F53" s="35"/>
    </row>
    <row r="54" spans="1:6">
      <c r="A54" s="207"/>
      <c r="B54" s="34"/>
      <c r="C54" s="34"/>
      <c r="D54" s="208"/>
      <c r="E54" s="34"/>
      <c r="F54" s="35"/>
    </row>
  </sheetData>
  <mergeCells count="41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51:A54"/>
    <mergeCell ref="D51:D54"/>
    <mergeCell ref="B42:F42"/>
    <mergeCell ref="A43:A47"/>
    <mergeCell ref="B43:F43"/>
    <mergeCell ref="B44:F44"/>
    <mergeCell ref="B45:F45"/>
    <mergeCell ref="B46:F46"/>
    <mergeCell ref="B47:F47"/>
    <mergeCell ref="A48:F48"/>
    <mergeCell ref="B49:C49"/>
    <mergeCell ref="E49:F49"/>
    <mergeCell ref="A50:C50"/>
    <mergeCell ref="E50:F50"/>
  </mergeCells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31</vt:i4>
      </vt:variant>
    </vt:vector>
  </HeadingPairs>
  <TitlesOfParts>
    <vt:vector size="31" baseType="lpstr">
      <vt:lpstr>07.01</vt:lpstr>
      <vt:lpstr>07.02</vt:lpstr>
      <vt:lpstr>07.03</vt:lpstr>
      <vt:lpstr>07.04</vt:lpstr>
      <vt:lpstr>07.05</vt:lpstr>
      <vt:lpstr>07.06</vt:lpstr>
      <vt:lpstr>07.07</vt:lpstr>
      <vt:lpstr>07.08</vt:lpstr>
      <vt:lpstr>07.09</vt:lpstr>
      <vt:lpstr>07.10</vt:lpstr>
      <vt:lpstr>07.11</vt:lpstr>
      <vt:lpstr>07.12</vt:lpstr>
      <vt:lpstr>07.13</vt:lpstr>
      <vt:lpstr>07.14</vt:lpstr>
      <vt:lpstr>07.15</vt:lpstr>
      <vt:lpstr>07.16</vt:lpstr>
      <vt:lpstr>07.17</vt:lpstr>
      <vt:lpstr>07.18</vt:lpstr>
      <vt:lpstr>07.19</vt:lpstr>
      <vt:lpstr>07.20</vt:lpstr>
      <vt:lpstr>07.21</vt:lpstr>
      <vt:lpstr>07.22</vt:lpstr>
      <vt:lpstr>07.23</vt:lpstr>
      <vt:lpstr>7.24</vt:lpstr>
      <vt:lpstr>7.25</vt:lpstr>
      <vt:lpstr>7.26</vt:lpstr>
      <vt:lpstr>7.27</vt:lpstr>
      <vt:lpstr>7.28</vt:lpstr>
      <vt:lpstr>7.29</vt:lpstr>
      <vt:lpstr>7.30</vt:lpstr>
      <vt:lpstr>7.31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2016-07-13T12:33:41Z</cp:lastPrinted>
  <dcterms:created xsi:type="dcterms:W3CDTF">2016-07-01T09:39:11Z</dcterms:created>
  <dcterms:modified xsi:type="dcterms:W3CDTF">2016-07-31T13:45:26Z</dcterms:modified>
</cp:coreProperties>
</file>