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9465" yWindow="15" windowWidth="19320" windowHeight="15465" tabRatio="500" firstSheet="22" activeTab="26"/>
  </bookViews>
  <sheets>
    <sheet name="11월01일" sheetId="54" r:id="rId1"/>
    <sheet name="11월02일" sheetId="67" r:id="rId2"/>
    <sheet name="11월03일" sheetId="68" r:id="rId3"/>
    <sheet name="11월04일" sheetId="69" r:id="rId4"/>
    <sheet name="11월05일" sheetId="70" r:id="rId5"/>
    <sheet name="11월06일" sheetId="71" r:id="rId6"/>
    <sheet name="11월07일" sheetId="72" r:id="rId7"/>
    <sheet name="11월08일" sheetId="73" r:id="rId8"/>
    <sheet name="11월09일" sheetId="74" r:id="rId9"/>
    <sheet name="11월 10일" sheetId="66" r:id="rId10"/>
    <sheet name="11월 11일" sheetId="75" r:id="rId11"/>
    <sheet name="11월 12일" sheetId="76" r:id="rId12"/>
    <sheet name="11월 13일" sheetId="77" r:id="rId13"/>
    <sheet name="11월 14일" sheetId="78" r:id="rId14"/>
    <sheet name="11월 15일" sheetId="79" r:id="rId15"/>
    <sheet name="11월 16일" sheetId="80" r:id="rId16"/>
    <sheet name="11월 17일" sheetId="81" r:id="rId17"/>
    <sheet name="11월 18일" sheetId="82" r:id="rId18"/>
    <sheet name="11월 19일" sheetId="83" r:id="rId19"/>
    <sheet name="11월20일" sheetId="85" r:id="rId20"/>
    <sheet name="11월21일" sheetId="86" r:id="rId21"/>
    <sheet name="11월22일" sheetId="87" r:id="rId22"/>
    <sheet name="11월23일" sheetId="88" r:id="rId23"/>
    <sheet name="11월24일" sheetId="89" r:id="rId24"/>
    <sheet name="11월25일" sheetId="90" r:id="rId25"/>
    <sheet name="11월26일" sheetId="91" r:id="rId26"/>
    <sheet name="11월27일" sheetId="92" r:id="rId27"/>
    <sheet name="Sheet2" sheetId="84" r:id="rId28"/>
  </sheets>
  <definedNames>
    <definedName name="_xlnm.Print_Area" localSheetId="0">'11월01일'!$A$1:$G$49</definedName>
    <definedName name="_xlnm.Print_Area" localSheetId="1">'11월02일'!$A$1:$G$49</definedName>
    <definedName name="_xlnm.Print_Area" localSheetId="2">'11월03일'!$A$1:$G$49</definedName>
    <definedName name="_xlnm.Print_Area" localSheetId="3">'11월04일'!$A$1:$G$49</definedName>
    <definedName name="_xlnm.Print_Area" localSheetId="4">'11월05일'!$A$1:$G$49</definedName>
    <definedName name="_xlnm.Print_Area" localSheetId="5">'11월06일'!$A$1:$G$49</definedName>
    <definedName name="_xlnm.Print_Area" localSheetId="6">'11월07일'!$A$1:$G$49</definedName>
    <definedName name="_xlnm.Print_Area" localSheetId="7">'11월08일'!$A$1:$G$49</definedName>
    <definedName name="_xlnm.Print_Area" localSheetId="8">'11월09일'!$A$1:$G$49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92"/>
  <c r="B6"/>
  <c r="B63"/>
  <c r="B5" i="91"/>
  <c r="B6"/>
  <c r="B62"/>
  <c r="B5" i="90"/>
  <c r="B5" i="87"/>
  <c r="B62" i="90"/>
  <c r="B62" i="89"/>
  <c r="B5" i="88"/>
  <c r="B6" i="87"/>
  <c r="B62" i="88"/>
  <c r="B62" i="87"/>
  <c r="B5" i="86"/>
  <c r="B6"/>
  <c r="B60"/>
  <c r="B5" i="85"/>
  <c r="B5" i="83"/>
  <c r="B6"/>
  <c r="B5" i="82"/>
  <c r="B6"/>
  <c r="B58" i="83"/>
  <c r="B58" i="82"/>
  <c r="B6" i="81"/>
  <c r="B58"/>
  <c r="B5" i="80"/>
  <c r="B6"/>
  <c r="B6" i="79"/>
  <c r="B5" i="78"/>
  <c r="B6"/>
  <c r="B58" i="80"/>
  <c r="B58" i="79"/>
  <c r="B6" i="77"/>
  <c r="B5" s="1"/>
  <c r="B58" i="78"/>
  <c r="B58" i="77" l="1"/>
  <c r="B5" i="76"/>
  <c r="B6"/>
  <c r="B58"/>
  <c r="B5" i="75"/>
  <c r="B6"/>
  <c r="B58"/>
  <c r="B58" i="73"/>
  <c r="B5" i="74"/>
  <c r="B5" i="73"/>
  <c r="B6"/>
  <c r="B5" i="72"/>
  <c r="B6"/>
  <c r="B58" l="1"/>
  <c r="B5" i="71"/>
  <c r="B6"/>
  <c r="B58" l="1"/>
  <c r="B5" i="70"/>
  <c r="B6"/>
  <c r="B58"/>
  <c r="B5" i="69"/>
  <c r="B58" i="68"/>
  <c r="B5" i="67"/>
  <c r="B58"/>
  <c r="B5" i="54"/>
  <c r="B6"/>
  <c r="B58" l="1"/>
</calcChain>
</file>

<file path=xl/sharedStrings.xml><?xml version="1.0" encoding="utf-8"?>
<sst xmlns="http://schemas.openxmlformats.org/spreadsheetml/2006/main" count="2044" uniqueCount="796">
  <si>
    <t>대표</t>
  </si>
  <si>
    <t xml:space="preserve">작성자 </t>
  </si>
  <si>
    <t>런치</t>
  </si>
  <si>
    <t>디너</t>
  </si>
  <si>
    <t>총매출</t>
  </si>
  <si>
    <t xml:space="preserve">Worst </t>
  </si>
  <si>
    <t>Hall</t>
  </si>
  <si>
    <t xml:space="preserve">시간 </t>
  </si>
  <si>
    <t>오전</t>
  </si>
  <si>
    <t xml:space="preserve">오후 </t>
  </si>
  <si>
    <t>예약자</t>
  </si>
  <si>
    <t xml:space="preserve">인원 </t>
  </si>
  <si>
    <t xml:space="preserve">비고 </t>
  </si>
  <si>
    <t>kitchen</t>
  </si>
  <si>
    <t xml:space="preserve">  메뉴별 제품 구성비율 (Best &amp; Worst) </t>
  </si>
  <si>
    <t xml:space="preserve">  일일매출내용</t>
  </si>
  <si>
    <t xml:space="preserve"> </t>
  </si>
  <si>
    <t xml:space="preserve">  기물파손율 </t>
  </si>
  <si>
    <t xml:space="preserve">금액 </t>
  </si>
  <si>
    <t xml:space="preserve">사용내역 </t>
  </si>
  <si>
    <t xml:space="preserve">  보고 및 특이사항 / 건의사항  </t>
  </si>
  <si>
    <t xml:space="preserve">  예약상황 </t>
  </si>
  <si>
    <t xml:space="preserve"> (        꼴라, 비마이                 )   Daily Report 데일리리포트   </t>
  </si>
  <si>
    <t xml:space="preserve">주간 추천메뉴  </t>
  </si>
  <si>
    <t>작성일자</t>
  </si>
  <si>
    <t>김윤영,이동훈</t>
    <phoneticPr fontId="6" type="noConversion"/>
  </si>
  <si>
    <t>없음</t>
    <phoneticPr fontId="11" type="noConversion"/>
  </si>
  <si>
    <t>총합계</t>
    <phoneticPr fontId="11" type="noConversion"/>
  </si>
  <si>
    <t xml:space="preserve">  전도금 사용내역</t>
    <phoneticPr fontId="6" type="noConversion"/>
  </si>
  <si>
    <t>Best</t>
    <phoneticPr fontId="11" type="noConversion"/>
  </si>
  <si>
    <t>Hall</t>
    <phoneticPr fontId="11" type="noConversion"/>
  </si>
  <si>
    <t>메뉴점검 및 교육</t>
    <phoneticPr fontId="11" type="noConversion"/>
  </si>
  <si>
    <t>까르보나라 그라틴, 감자 샐러드</t>
    <phoneticPr fontId="11" type="noConversion"/>
  </si>
  <si>
    <t>꽃게 파스타, 모짜렐라 파스타</t>
    <phoneticPr fontId="11" type="noConversion"/>
  </si>
  <si>
    <t>치킨 커틀렛, 찹스테이크</t>
    <phoneticPr fontId="11" type="noConversion"/>
  </si>
  <si>
    <t>Pomodoro</t>
    <phoneticPr fontId="11" type="noConversion"/>
  </si>
  <si>
    <t>Uova</t>
    <phoneticPr fontId="11" type="noConversion"/>
  </si>
  <si>
    <t>2013.11.01</t>
    <phoneticPr fontId="6" type="noConversion"/>
  </si>
  <si>
    <t>김상규 님</t>
    <phoneticPr fontId="11" type="noConversion"/>
  </si>
  <si>
    <t>김성경 님</t>
    <phoneticPr fontId="11" type="noConversion"/>
  </si>
  <si>
    <t>정수연 님</t>
    <phoneticPr fontId="11" type="noConversion"/>
  </si>
  <si>
    <t>장민정 님</t>
    <phoneticPr fontId="11" type="noConversion"/>
  </si>
  <si>
    <t>1. 소태(불판)기름때 제거및 대청소 실시</t>
    <phoneticPr fontId="11" type="noConversion"/>
  </si>
  <si>
    <t>2. 라자냐 미장 변경</t>
    <phoneticPr fontId="11" type="noConversion"/>
  </si>
  <si>
    <t>3. 박용수 사원 복귀</t>
    <phoneticPr fontId="11" type="noConversion"/>
  </si>
  <si>
    <t>4. 사무실 냉장고 청소및 정리</t>
    <phoneticPr fontId="11" type="noConversion"/>
  </si>
  <si>
    <t>5. 날치알 파스타, 마레zuppa 파스타 시식(홀)</t>
    <phoneticPr fontId="11" type="noConversion"/>
  </si>
  <si>
    <t>1. 김유미 사원 단호박생면 재교육및 생산</t>
    <phoneticPr fontId="11" type="noConversion"/>
  </si>
  <si>
    <t xml:space="preserve">   월말 제고조사 실시</t>
    <phoneticPr fontId="11" type="noConversion"/>
  </si>
  <si>
    <t>2. 박용수 사원 파스타 변경내용 교육및 생산</t>
    <phoneticPr fontId="11" type="noConversion"/>
  </si>
  <si>
    <t xml:space="preserve">   플레이팅 변경내용 교육</t>
    <phoneticPr fontId="11" type="noConversion"/>
  </si>
  <si>
    <t xml:space="preserve">   꽃게 파스타 조리내용 교육</t>
    <phoneticPr fontId="11" type="noConversion"/>
  </si>
  <si>
    <t>3. 이다영 사원 수플레 생산</t>
    <phoneticPr fontId="11" type="noConversion"/>
  </si>
  <si>
    <t xml:space="preserve">   날치알 파스타, 마레zuppa 파스타 테스팅시식 생산</t>
    <phoneticPr fontId="11" type="noConversion"/>
  </si>
  <si>
    <t xml:space="preserve">   마레 링귀니 파스타 조리방법 재교육</t>
    <phoneticPr fontId="11" type="noConversion"/>
  </si>
  <si>
    <t>양파</t>
    <phoneticPr fontId="11" type="noConversion"/>
  </si>
  <si>
    <t>메추리알</t>
    <phoneticPr fontId="11" type="noConversion"/>
  </si>
  <si>
    <t>Escargo</t>
    <phoneticPr fontId="11" type="noConversion"/>
  </si>
  <si>
    <t>Tenderloin</t>
    <phoneticPr fontId="11" type="noConversion"/>
  </si>
  <si>
    <t>Vongole</t>
    <phoneticPr fontId="11" type="noConversion"/>
  </si>
  <si>
    <t xml:space="preserve">1. 학부모 모임 형태 이용 고객님 많았으며 단품 파스타 </t>
    <phoneticPr fontId="11" type="noConversion"/>
  </si>
  <si>
    <t>판매량 좋았습니다.</t>
    <phoneticPr fontId="11" type="noConversion"/>
  </si>
  <si>
    <t>1. 최윤정 사원 마레 주파파스타와 날</t>
    <phoneticPr fontId="11" type="noConversion"/>
  </si>
  <si>
    <t>치알 새우크림파스타 테스팅 실시하여</t>
    <phoneticPr fontId="11" type="noConversion"/>
  </si>
  <si>
    <t>메뉴 특징부분 체크하였습니다.</t>
    <phoneticPr fontId="11" type="noConversion"/>
  </si>
  <si>
    <t>2013.11.02</t>
    <phoneticPr fontId="6" type="noConversion"/>
  </si>
  <si>
    <t>Pas-Mare</t>
    <phoneticPr fontId="11" type="noConversion"/>
  </si>
  <si>
    <t>Shrimp Burger</t>
    <phoneticPr fontId="11" type="noConversion"/>
  </si>
  <si>
    <t>김지영 님</t>
    <phoneticPr fontId="11" type="noConversion"/>
  </si>
  <si>
    <t>한유희 님</t>
    <phoneticPr fontId="11" type="noConversion"/>
  </si>
  <si>
    <t>장기영 님</t>
    <phoneticPr fontId="11" type="noConversion"/>
  </si>
  <si>
    <t>이진웅 님</t>
    <phoneticPr fontId="11" type="noConversion"/>
  </si>
  <si>
    <t>이덕희 님</t>
    <phoneticPr fontId="11" type="noConversion"/>
  </si>
  <si>
    <t>정준희 님</t>
    <phoneticPr fontId="11" type="noConversion"/>
  </si>
  <si>
    <t>2. 야채업체 거래 문의</t>
    <phoneticPr fontId="11" type="noConversion"/>
  </si>
  <si>
    <t>3. 주방 냉동고 청소및 정리</t>
    <phoneticPr fontId="11" type="noConversion"/>
  </si>
  <si>
    <t>4. 주방 냉각기 청소</t>
    <phoneticPr fontId="11" type="noConversion"/>
  </si>
  <si>
    <t>5. 봉골레 파스타 시식(홀)</t>
    <phoneticPr fontId="11" type="noConversion"/>
  </si>
  <si>
    <t>1. 김유미 사원 데일리soup 고구마 미장 생산</t>
    <phoneticPr fontId="11" type="noConversion"/>
  </si>
  <si>
    <t xml:space="preserve">   홍고추 생면 반죽재료 작업</t>
    <phoneticPr fontId="11" type="noConversion"/>
  </si>
  <si>
    <t>2. 박용수 사원 찹스테이크 재교육및 생산</t>
    <phoneticPr fontId="11" type="noConversion"/>
  </si>
  <si>
    <t xml:space="preserve">   웰링턴 재교육</t>
    <phoneticPr fontId="11" type="noConversion"/>
  </si>
  <si>
    <t xml:space="preserve">   꽃게 파스타 소스 농도조절 교육</t>
    <phoneticPr fontId="11" type="noConversion"/>
  </si>
  <si>
    <t>3. 이다영 사원 우오바 재교육및 생산</t>
    <phoneticPr fontId="11" type="noConversion"/>
  </si>
  <si>
    <t xml:space="preserve">   봉골레 파스타 테스팅 시식 생산</t>
    <phoneticPr fontId="11" type="noConversion"/>
  </si>
  <si>
    <t xml:space="preserve">   봉골레 파스타 조리변경 내용 교육</t>
    <phoneticPr fontId="11" type="noConversion"/>
  </si>
  <si>
    <t>토마토</t>
    <phoneticPr fontId="11" type="noConversion"/>
  </si>
  <si>
    <t>버섯</t>
    <phoneticPr fontId="11" type="noConversion"/>
  </si>
  <si>
    <t>Beef burger</t>
    <phoneticPr fontId="11" type="noConversion"/>
  </si>
  <si>
    <t>Gumbo</t>
    <phoneticPr fontId="11" type="noConversion"/>
  </si>
  <si>
    <t>Mozza</t>
    <phoneticPr fontId="11" type="noConversion"/>
  </si>
  <si>
    <t>1. 런치와 디너 이용 고객님 꾸준하였으며, 단품 메뉴 판</t>
    <phoneticPr fontId="11" type="noConversion"/>
  </si>
  <si>
    <t>매량 좋았습니다.</t>
    <phoneticPr fontId="11" type="noConversion"/>
  </si>
  <si>
    <t>1.최윤정 사원 포스메뉴 입력시 고객님</t>
    <phoneticPr fontId="11" type="noConversion"/>
  </si>
  <si>
    <t>이용하는 타이밍을 고려하여 등록할수</t>
    <phoneticPr fontId="11" type="noConversion"/>
  </si>
  <si>
    <t>있도록 하였습니다.</t>
    <phoneticPr fontId="11" type="noConversion"/>
  </si>
  <si>
    <t>2.진나현 사원 메뉴 서브자세 점검-</t>
    <phoneticPr fontId="11" type="noConversion"/>
  </si>
  <si>
    <t>음식을 제공할때 테이블에 놓는 위치확</t>
    <phoneticPr fontId="11" type="noConversion"/>
  </si>
  <si>
    <t>인후, 불안하지않게 서브할수 있도록 하</t>
    <phoneticPr fontId="11" type="noConversion"/>
  </si>
  <si>
    <t>였습니다.</t>
    <phoneticPr fontId="11" type="noConversion"/>
  </si>
  <si>
    <t>2013.11.03</t>
    <phoneticPr fontId="6" type="noConversion"/>
  </si>
  <si>
    <t>chop steak</t>
    <phoneticPr fontId="11" type="noConversion"/>
  </si>
  <si>
    <t>최세훈 님</t>
    <phoneticPr fontId="11" type="noConversion"/>
  </si>
  <si>
    <t>이나린 님</t>
    <phoneticPr fontId="11" type="noConversion"/>
  </si>
  <si>
    <t>조예진 님</t>
    <phoneticPr fontId="11" type="noConversion"/>
  </si>
  <si>
    <t>김현진 님</t>
    <phoneticPr fontId="11" type="noConversion"/>
  </si>
  <si>
    <t>이주한 님</t>
    <phoneticPr fontId="11" type="noConversion"/>
  </si>
  <si>
    <t>이수영 님</t>
    <phoneticPr fontId="11" type="noConversion"/>
  </si>
  <si>
    <t>이윤혜 님</t>
    <phoneticPr fontId="11" type="noConversion"/>
  </si>
  <si>
    <t>안선아 님</t>
    <phoneticPr fontId="11" type="noConversion"/>
  </si>
  <si>
    <t>Cobb</t>
    <phoneticPr fontId="11" type="noConversion"/>
  </si>
  <si>
    <t>Crab</t>
    <phoneticPr fontId="11" type="noConversion"/>
  </si>
  <si>
    <t>1. 바비큐 기물정리 정돈</t>
    <phoneticPr fontId="11" type="noConversion"/>
  </si>
  <si>
    <t>1. 김유미 사원 단호박 생면 재교육 및 생산</t>
    <phoneticPr fontId="11" type="noConversion"/>
  </si>
  <si>
    <t>2. 이다영 사원 우오바 재교육및 생산</t>
    <phoneticPr fontId="11" type="noConversion"/>
  </si>
  <si>
    <t xml:space="preserve">   안심 작업내용 이론교육</t>
    <phoneticPr fontId="11" type="noConversion"/>
  </si>
  <si>
    <t xml:space="preserve">   set 봉골레 파스타, 모짜렐라 파스타 교육및 생산</t>
    <phoneticPr fontId="11" type="noConversion"/>
  </si>
  <si>
    <t xml:space="preserve">   파스타 조리방법 이론교육</t>
    <phoneticPr fontId="11" type="noConversion"/>
  </si>
  <si>
    <t>3. 신승훈 사원 깔라마리 재교육및 생산</t>
    <phoneticPr fontId="11" type="noConversion"/>
  </si>
  <si>
    <t>식대(주방:3, 홀:1)</t>
    <phoneticPr fontId="11" type="noConversion"/>
  </si>
  <si>
    <t xml:space="preserve">1.런치부터 디너까지 이용 고객님 많았으며 거의 대부분 </t>
    <phoneticPr fontId="11" type="noConversion"/>
  </si>
  <si>
    <t>유아를 동반한 가족단위 모임으로 단품메뉴 판매량 좋았</t>
    <phoneticPr fontId="11" type="noConversion"/>
  </si>
  <si>
    <t>으며 음식에 대한 좋은 반응 이어지고 있습니다.</t>
    <phoneticPr fontId="11" type="noConversion"/>
  </si>
  <si>
    <t>1. 진나현 사원 룸 단독 서버진행하였</t>
    <phoneticPr fontId="11" type="noConversion"/>
  </si>
  <si>
    <t>으며 홀과 테라스 멀티플레이 할수 있도</t>
    <phoneticPr fontId="11" type="noConversion"/>
  </si>
  <si>
    <t>록 하였습니다.</t>
    <phoneticPr fontId="11" type="noConversion"/>
  </si>
  <si>
    <t>2013.11.04</t>
    <phoneticPr fontId="6" type="noConversion"/>
  </si>
  <si>
    <t>박혜민 님</t>
    <phoneticPr fontId="11" type="noConversion"/>
  </si>
  <si>
    <t>동명회 모임</t>
    <phoneticPr fontId="11" type="noConversion"/>
  </si>
  <si>
    <t>서원축구 모임</t>
    <phoneticPr fontId="11" type="noConversion"/>
  </si>
  <si>
    <t>김은경 님</t>
    <phoneticPr fontId="11" type="noConversion"/>
  </si>
  <si>
    <t>대표님</t>
    <phoneticPr fontId="11" type="noConversion"/>
  </si>
  <si>
    <t>최은지 님</t>
    <phoneticPr fontId="11" type="noConversion"/>
  </si>
  <si>
    <t>1. 주방 선반 설치 완료</t>
    <phoneticPr fontId="11" type="noConversion"/>
  </si>
  <si>
    <t xml:space="preserve">   (기형 작업대는 보완수정후 설치예정)</t>
    <phoneticPr fontId="11" type="noConversion"/>
  </si>
  <si>
    <t>2. 조광현 사원 반포점 첫출근</t>
    <phoneticPr fontId="11" type="noConversion"/>
  </si>
  <si>
    <t>3. 제과 주방 냉동실 식자재 정리및 정돈</t>
    <phoneticPr fontId="11" type="noConversion"/>
  </si>
  <si>
    <t>앞접시(대) 1ea</t>
    <phoneticPr fontId="11" type="noConversion"/>
  </si>
  <si>
    <t>1. 정말순 사원 비프버거 패티 생산</t>
    <phoneticPr fontId="11" type="noConversion"/>
  </si>
  <si>
    <t>2. 박용수 사원 스페어립(단품) 생산내용 교육</t>
    <phoneticPr fontId="11" type="noConversion"/>
  </si>
  <si>
    <t xml:space="preserve">   단호박 생면 생산방법및 레시피 교육</t>
    <phoneticPr fontId="11" type="noConversion"/>
  </si>
  <si>
    <t xml:space="preserve">   배추피클 생산</t>
    <phoneticPr fontId="11" type="noConversion"/>
  </si>
  <si>
    <t>가스(LPG)</t>
    <phoneticPr fontId="11" type="noConversion"/>
  </si>
  <si>
    <t xml:space="preserve">메추리알 </t>
    <phoneticPr fontId="11" type="noConversion"/>
  </si>
  <si>
    <t>봉투</t>
    <phoneticPr fontId="11" type="noConversion"/>
  </si>
  <si>
    <t>알배추</t>
    <phoneticPr fontId="11" type="noConversion"/>
  </si>
  <si>
    <t>케찹</t>
    <phoneticPr fontId="11" type="noConversion"/>
  </si>
  <si>
    <t>까르보나라 그라틴, 시져 샐러드</t>
    <phoneticPr fontId="11" type="noConversion"/>
  </si>
  <si>
    <t>뽀모도로 파스타, 미트볼 파스타, 모짜렐라 파스타</t>
    <phoneticPr fontId="11" type="noConversion"/>
  </si>
  <si>
    <t>치킨 커틀렛, 찹스테이크, 비프버거</t>
    <phoneticPr fontId="11" type="noConversion"/>
  </si>
  <si>
    <t>L/A Set</t>
    <phoneticPr fontId="11" type="noConversion"/>
  </si>
  <si>
    <t>매월 이용하시는 모임</t>
    <phoneticPr fontId="11" type="noConversion"/>
  </si>
  <si>
    <t>1. 점심시간 테라스와 홀,룸까지 이용 고객님 많았으며 단</t>
    <phoneticPr fontId="11" type="noConversion"/>
  </si>
  <si>
    <t>품과 세트 판매량 모두 좋았습니다.</t>
    <phoneticPr fontId="11" type="noConversion"/>
  </si>
  <si>
    <t>2. 단품파스타 이용 고객님 매우 긍정적인 반응입니다.</t>
    <phoneticPr fontId="11" type="noConversion"/>
  </si>
  <si>
    <t>1. 포스 오더입력 사항 점검</t>
    <phoneticPr fontId="11" type="noConversion"/>
  </si>
  <si>
    <t>: 바쁜 타이밍때 주방과 원활한 의사소</t>
    <phoneticPr fontId="11" type="noConversion"/>
  </si>
  <si>
    <t>통을 위해 오더입력부분 체크하여 전체</t>
    <phoneticPr fontId="11" type="noConversion"/>
  </si>
  <si>
    <t>적으로 통일성 있게 진행 하도록 하였습</t>
    <phoneticPr fontId="11" type="noConversion"/>
  </si>
  <si>
    <t>니다.</t>
    <phoneticPr fontId="11" type="noConversion"/>
  </si>
  <si>
    <t>2013.11.05</t>
    <phoneticPr fontId="6" type="noConversion"/>
  </si>
  <si>
    <t>8;00</t>
    <phoneticPr fontId="11" type="noConversion"/>
  </si>
  <si>
    <t>구재연 님</t>
    <phoneticPr fontId="11" type="noConversion"/>
  </si>
  <si>
    <t>이수경 님</t>
    <phoneticPr fontId="11" type="noConversion"/>
  </si>
  <si>
    <t>윌트반</t>
    <phoneticPr fontId="11" type="noConversion"/>
  </si>
  <si>
    <t>차가원 님</t>
    <phoneticPr fontId="11" type="noConversion"/>
  </si>
  <si>
    <t>나리회</t>
    <phoneticPr fontId="11" type="noConversion"/>
  </si>
  <si>
    <t>반문석 님</t>
    <phoneticPr fontId="11" type="noConversion"/>
  </si>
  <si>
    <t>이정희 님</t>
    <phoneticPr fontId="11" type="noConversion"/>
  </si>
  <si>
    <t>에릭양 님</t>
    <phoneticPr fontId="11" type="noConversion"/>
  </si>
  <si>
    <t>1. 감자샐러드, 스페어립 테스팅 시식(홀)</t>
    <phoneticPr fontId="11" type="noConversion"/>
  </si>
  <si>
    <t>2. 비트 생면 버섯크림 파스타 테스팅</t>
    <phoneticPr fontId="11" type="noConversion"/>
  </si>
  <si>
    <t>3. soup 사진촬영(부산 베이크하우스 판매참고)</t>
    <phoneticPr fontId="11" type="noConversion"/>
  </si>
  <si>
    <t>4. 11월 반포점 전체미팅</t>
    <phoneticPr fontId="11" type="noConversion"/>
  </si>
  <si>
    <t xml:space="preserve"> - 바비큐 행사와 가족모임 콤보세트 의견</t>
    <phoneticPr fontId="11" type="noConversion"/>
  </si>
  <si>
    <t>5. 스페어립 소스 테스팅</t>
    <phoneticPr fontId="11" type="noConversion"/>
  </si>
  <si>
    <t>1. 정말순 사원 비트생면 테스팅 생산</t>
    <phoneticPr fontId="11" type="noConversion"/>
  </si>
  <si>
    <t xml:space="preserve">   와인데미글라스 소스 생산</t>
    <phoneticPr fontId="11" type="noConversion"/>
  </si>
  <si>
    <t>2. 이다영 사원 까르보나라 파스타 교육및 생산</t>
    <phoneticPr fontId="11" type="noConversion"/>
  </si>
  <si>
    <t xml:space="preserve">   시금치 생면(꼰낄리에) 재교육및 생산</t>
    <phoneticPr fontId="11" type="noConversion"/>
  </si>
  <si>
    <t xml:space="preserve">   사입식자재 푸디 입고등록 재교육및 실습</t>
    <phoneticPr fontId="11" type="noConversion"/>
  </si>
  <si>
    <t>3. 신승훈 사원 수제 버터 생산</t>
    <phoneticPr fontId="11" type="noConversion"/>
  </si>
  <si>
    <t>건전지</t>
    <phoneticPr fontId="11" type="noConversion"/>
  </si>
  <si>
    <t>전구</t>
    <phoneticPr fontId="11" type="noConversion"/>
  </si>
  <si>
    <t>종량제 봉투</t>
    <phoneticPr fontId="11" type="noConversion"/>
  </si>
  <si>
    <t>식대(주방:2, 홀:1)</t>
    <phoneticPr fontId="11" type="noConversion"/>
  </si>
  <si>
    <t>메추리알</t>
    <phoneticPr fontId="11" type="noConversion"/>
  </si>
  <si>
    <t>토마토</t>
    <phoneticPr fontId="11" type="noConversion"/>
  </si>
  <si>
    <t>양파</t>
    <phoneticPr fontId="11" type="noConversion"/>
  </si>
  <si>
    <t>Tenderloin</t>
    <phoneticPr fontId="11" type="noConversion"/>
  </si>
  <si>
    <t>L/Aset</t>
    <phoneticPr fontId="11" type="noConversion"/>
  </si>
  <si>
    <t>Mozza</t>
    <phoneticPr fontId="11" type="noConversion"/>
  </si>
  <si>
    <t>1. 런치타임 빠른 테이블회전으로 만석진행되면서 단품과</t>
    <phoneticPr fontId="11" type="noConversion"/>
  </si>
  <si>
    <t>세트 판매량 높았습니다.</t>
    <phoneticPr fontId="11" type="noConversion"/>
  </si>
  <si>
    <t>단골: 서인수 사모님,버거드시는 노부부,서초교회 목사님</t>
    <phoneticPr fontId="11" type="noConversion"/>
  </si>
  <si>
    <t>1. 동시간때 메뉴 제공 늦어지는 경우,</t>
    <phoneticPr fontId="11" type="noConversion"/>
  </si>
  <si>
    <t>서비스 샐러드나 브레드 등 제공으로 최</t>
    <phoneticPr fontId="11" type="noConversion"/>
  </si>
  <si>
    <t>대한 고객님 불편하지 않도록 하였습니</t>
    <phoneticPr fontId="11" type="noConversion"/>
  </si>
  <si>
    <t>다.</t>
    <phoneticPr fontId="11" type="noConversion"/>
  </si>
  <si>
    <t>2013.11.06</t>
    <phoneticPr fontId="6" type="noConversion"/>
  </si>
  <si>
    <t>Calamari</t>
    <phoneticPr fontId="11" type="noConversion"/>
  </si>
  <si>
    <t>이동환 님</t>
    <phoneticPr fontId="11" type="noConversion"/>
  </si>
  <si>
    <t>하 진 님</t>
    <phoneticPr fontId="11" type="noConversion"/>
  </si>
  <si>
    <t>김경화 님</t>
    <phoneticPr fontId="11" type="noConversion"/>
  </si>
  <si>
    <t>고지연 님</t>
    <phoneticPr fontId="11" type="noConversion"/>
  </si>
  <si>
    <t>권영준 님</t>
    <phoneticPr fontId="11" type="noConversion"/>
  </si>
  <si>
    <t>이임순 님</t>
    <phoneticPr fontId="11" type="noConversion"/>
  </si>
  <si>
    <t>임효림 님</t>
    <phoneticPr fontId="11" type="noConversion"/>
  </si>
  <si>
    <t>1. 바비큐 그릴 청소</t>
    <phoneticPr fontId="11" type="noConversion"/>
  </si>
  <si>
    <t>2. 주방 트렌치 청소및 나무도마 세척 작업</t>
    <phoneticPr fontId="11" type="noConversion"/>
  </si>
  <si>
    <t>3. 주방 냉동고 식자재 정리</t>
    <phoneticPr fontId="11" type="noConversion"/>
  </si>
  <si>
    <t>4. 월말 세금계산서 작업 완료</t>
    <phoneticPr fontId="11" type="noConversion"/>
  </si>
  <si>
    <t>1. 박용수 사원 꽃게 파스타 소스양조절 교육및 생산</t>
    <phoneticPr fontId="11" type="noConversion"/>
  </si>
  <si>
    <t xml:space="preserve">   안심 작업 재교육및 실습</t>
    <phoneticPr fontId="11" type="noConversion"/>
  </si>
  <si>
    <t>2. 김유미 사원 라자냐 변경내용 교육및 생산</t>
    <phoneticPr fontId="11" type="noConversion"/>
  </si>
  <si>
    <t>달래</t>
    <phoneticPr fontId="11" type="noConversion"/>
  </si>
  <si>
    <t>Zuppa</t>
    <phoneticPr fontId="11" type="noConversion"/>
  </si>
  <si>
    <t>cobb</t>
    <phoneticPr fontId="11" type="noConversion"/>
  </si>
  <si>
    <t>BmySoup</t>
    <phoneticPr fontId="11" type="noConversion"/>
  </si>
  <si>
    <t>1.런치타임 테라스까지 이용 고객님 많았으며 주로 학부모</t>
    <phoneticPr fontId="11" type="noConversion"/>
  </si>
  <si>
    <t>모임과 주변 직장인 고객님 많았습니다. 디너타임 단골이</t>
    <phoneticPr fontId="11" type="noConversion"/>
  </si>
  <si>
    <t>신 이임순님을 비롯하여 점심때 이용해주셨던 법원 관계자</t>
    <phoneticPr fontId="11" type="noConversion"/>
  </si>
  <si>
    <t>고객님이 디너타임으로 이어지고 있습니다.</t>
    <phoneticPr fontId="11" type="noConversion"/>
  </si>
  <si>
    <t>2. 저녁타임(8:30)보그걸잡지 장소협찬 촬영 진행하였습</t>
    <phoneticPr fontId="11" type="noConversion"/>
  </si>
  <si>
    <t>니다.</t>
    <phoneticPr fontId="11" type="noConversion"/>
  </si>
  <si>
    <t>1. 신규직원들 메뉴오더 포스입력시,</t>
    <phoneticPr fontId="11" type="noConversion"/>
  </si>
  <si>
    <t>도록 교육 하였습니다.</t>
    <phoneticPr fontId="11" type="noConversion"/>
  </si>
  <si>
    <t>신속,정확, 재검토 동시에 이뤄질수 있</t>
    <phoneticPr fontId="11" type="noConversion"/>
  </si>
  <si>
    <t>2013.11.07</t>
    <phoneticPr fontId="6" type="noConversion"/>
  </si>
  <si>
    <t>B.my Salad</t>
    <phoneticPr fontId="11" type="noConversion"/>
  </si>
  <si>
    <t>지승만 님</t>
    <phoneticPr fontId="11" type="noConversion"/>
  </si>
  <si>
    <t>김병훈 님</t>
    <phoneticPr fontId="11" type="noConversion"/>
  </si>
  <si>
    <t>김현진 님</t>
    <phoneticPr fontId="11" type="noConversion"/>
  </si>
  <si>
    <t>이민영 님</t>
    <phoneticPr fontId="11" type="noConversion"/>
  </si>
  <si>
    <t>윤선영 님</t>
    <phoneticPr fontId="11" type="noConversion"/>
  </si>
  <si>
    <t>김현정 님</t>
    <phoneticPr fontId="11" type="noConversion"/>
  </si>
  <si>
    <t>정해용 님</t>
    <phoneticPr fontId="11" type="noConversion"/>
  </si>
  <si>
    <t>이은혜 님</t>
    <phoneticPr fontId="11" type="noConversion"/>
  </si>
  <si>
    <t>이선경 님</t>
    <phoneticPr fontId="11" type="noConversion"/>
  </si>
  <si>
    <t>1. 신승훈 사원 퇴사</t>
    <phoneticPr fontId="11" type="noConversion"/>
  </si>
  <si>
    <t>2. 닥트 기름누수 부위 재보완 요청</t>
    <phoneticPr fontId="11" type="noConversion"/>
  </si>
  <si>
    <t>1. 정말순 사원 디너set 에피타이저 생산</t>
    <phoneticPr fontId="11" type="noConversion"/>
  </si>
  <si>
    <t xml:space="preserve">   배추피클 생산</t>
    <phoneticPr fontId="11" type="noConversion"/>
  </si>
  <si>
    <t>2. 김유미 사원 런치set 스페어립 교육및 생산</t>
    <phoneticPr fontId="11" type="noConversion"/>
  </si>
  <si>
    <t xml:space="preserve">   디너set 봉골레 파스타 간조절및 쿠킹타임 재교육</t>
    <phoneticPr fontId="11" type="noConversion"/>
  </si>
  <si>
    <t>3. 신승훈 사원 무피클 생산</t>
    <phoneticPr fontId="11" type="noConversion"/>
  </si>
  <si>
    <t xml:space="preserve">   디너set 에피타이저 생산</t>
    <phoneticPr fontId="11" type="noConversion"/>
  </si>
  <si>
    <t>무</t>
    <phoneticPr fontId="11" type="noConversion"/>
  </si>
  <si>
    <t>메추리알</t>
    <phoneticPr fontId="11" type="noConversion"/>
  </si>
  <si>
    <t>베이비 싹</t>
    <phoneticPr fontId="11" type="noConversion"/>
  </si>
  <si>
    <t>법원관계자</t>
    <phoneticPr fontId="11" type="noConversion"/>
  </si>
  <si>
    <t>cobb</t>
    <phoneticPr fontId="11" type="noConversion"/>
  </si>
  <si>
    <t>9+11</t>
    <phoneticPr fontId="11" type="noConversion"/>
  </si>
  <si>
    <t>1. 런치타임 만석으로 진행되었으며, 다양한 모임형태 이</t>
    <phoneticPr fontId="11" type="noConversion"/>
  </si>
  <si>
    <t>용 고객님 많았습니다.</t>
    <phoneticPr fontId="11" type="noConversion"/>
  </si>
  <si>
    <t>2.디너타임 예전 꼴라 이용 고객님 방문 이어졌으며 홍보</t>
    <phoneticPr fontId="11" type="noConversion"/>
  </si>
  <si>
    <t>서비스로 브레드바스켓 제공하였습니다.</t>
    <phoneticPr fontId="11" type="noConversion"/>
  </si>
  <si>
    <t>3. 이두영 사원(신사) 반포매장 체험겸하는 지원 근무하였</t>
    <phoneticPr fontId="11" type="noConversion"/>
  </si>
  <si>
    <t>습니다.</t>
    <phoneticPr fontId="11" type="noConversion"/>
  </si>
  <si>
    <t>1. 이두영사원 메뉴에 대한 기본적인</t>
    <phoneticPr fontId="11" type="noConversion"/>
  </si>
  <si>
    <t>교육 실시 되었습니다.</t>
    <phoneticPr fontId="11" type="noConversion"/>
  </si>
  <si>
    <t xml:space="preserve"> (       비마이키친      )   Daily Report 데일리리포트   </t>
    <phoneticPr fontId="11" type="noConversion"/>
  </si>
  <si>
    <t>김윤영,정말순</t>
    <phoneticPr fontId="6" type="noConversion"/>
  </si>
  <si>
    <t>2013.11.08</t>
    <phoneticPr fontId="6" type="noConversion"/>
  </si>
  <si>
    <t>윤정희 님</t>
    <phoneticPr fontId="11" type="noConversion"/>
  </si>
  <si>
    <t>안시연 님</t>
    <phoneticPr fontId="11" type="noConversion"/>
  </si>
  <si>
    <t>조윤민 님</t>
    <phoneticPr fontId="11" type="noConversion"/>
  </si>
  <si>
    <t>박주형 님</t>
    <phoneticPr fontId="11" type="noConversion"/>
  </si>
  <si>
    <t>박주영 님</t>
    <phoneticPr fontId="11" type="noConversion"/>
  </si>
  <si>
    <t>강수진 님</t>
    <phoneticPr fontId="11" type="noConversion"/>
  </si>
  <si>
    <t>김지영 님</t>
    <phoneticPr fontId="11" type="noConversion"/>
  </si>
  <si>
    <t>1. 지하 냉동고 정리</t>
    <phoneticPr fontId="11" type="noConversion"/>
  </si>
  <si>
    <t>1. 김유미 사원 스페어립 단품 교육 및 생산</t>
    <phoneticPr fontId="11" type="noConversion"/>
  </si>
  <si>
    <t>2. 박용수 사원 단호박 스프 교육 및 생산</t>
    <phoneticPr fontId="11" type="noConversion"/>
  </si>
  <si>
    <t xml:space="preserve">  자색고구마 퓨레 생산</t>
    <phoneticPr fontId="11" type="noConversion"/>
  </si>
  <si>
    <t>3. 이다영 사원 단품 모짜파스타 단호박 면으로 생산</t>
    <phoneticPr fontId="11" type="noConversion"/>
  </si>
  <si>
    <t>메추리알</t>
    <phoneticPr fontId="11" type="noConversion"/>
  </si>
  <si>
    <t>찰밀가루</t>
    <phoneticPr fontId="11" type="noConversion"/>
  </si>
  <si>
    <t>클립</t>
    <phoneticPr fontId="11" type="noConversion"/>
  </si>
  <si>
    <t>새싹</t>
    <phoneticPr fontId="11" type="noConversion"/>
  </si>
  <si>
    <t>pasta-pomo</t>
    <phoneticPr fontId="11" type="noConversion"/>
  </si>
  <si>
    <t>토마토</t>
    <phoneticPr fontId="11" type="noConversion"/>
  </si>
  <si>
    <t>Tenderloin</t>
    <phoneticPr fontId="11" type="noConversion"/>
  </si>
  <si>
    <t>Crab</t>
    <phoneticPr fontId="11" type="noConversion"/>
  </si>
  <si>
    <t>Cobb</t>
    <phoneticPr fontId="11" type="noConversion"/>
  </si>
  <si>
    <t>Sat-Squid</t>
    <phoneticPr fontId="11" type="noConversion"/>
  </si>
  <si>
    <t>1. 런치와 디너 꾸준하게 이용 고객님 많았으며 단품 메뉴</t>
    <phoneticPr fontId="11" type="noConversion"/>
  </si>
  <si>
    <t>판매량 높았습니다.</t>
    <phoneticPr fontId="11" type="noConversion"/>
  </si>
  <si>
    <t>단골이신 배형근 고객님,최근 자주이용해 주시는 차가원님</t>
    <phoneticPr fontId="11" type="noConversion"/>
  </si>
  <si>
    <t>등 재방문 이어지고 있습니다.</t>
    <phoneticPr fontId="11" type="noConversion"/>
  </si>
  <si>
    <t>1. 진나현 사원 메뉴교육 반복</t>
    <phoneticPr fontId="11" type="noConversion"/>
  </si>
  <si>
    <t>소스와 식자재에 대한 부분 다양한 시뮬</t>
    <phoneticPr fontId="11" type="noConversion"/>
  </si>
  <si>
    <t>레이션을 통해 교육 이뤄졌습니다.</t>
    <phoneticPr fontId="11" type="noConversion"/>
  </si>
  <si>
    <t>2013.11.09</t>
    <phoneticPr fontId="6" type="noConversion"/>
  </si>
  <si>
    <t>김선혜 님</t>
    <phoneticPr fontId="11" type="noConversion"/>
  </si>
  <si>
    <t>김용환 님</t>
    <phoneticPr fontId="11" type="noConversion"/>
  </si>
  <si>
    <t>권은서 님</t>
    <phoneticPr fontId="11" type="noConversion"/>
  </si>
  <si>
    <t>1. 제과쪽 주방 냉동고 식자재 정리및 정돈</t>
    <phoneticPr fontId="11" type="noConversion"/>
  </si>
  <si>
    <t>2. 콥 샐러드, 달팽이 그라틴 시식(홀, 조광현)</t>
    <phoneticPr fontId="11" type="noConversion"/>
  </si>
  <si>
    <t>3. 자색 고구마 생면 테스팅 생산</t>
    <phoneticPr fontId="11" type="noConversion"/>
  </si>
  <si>
    <t>4. 크리스 마스 메뉴 파스타 테스팅</t>
    <phoneticPr fontId="11" type="noConversion"/>
  </si>
  <si>
    <t>1. 정말순 사원 자색 고구마 생면 테스팅 생산</t>
    <phoneticPr fontId="11" type="noConversion"/>
  </si>
  <si>
    <t xml:space="preserve">   런치set샐러드, 콥샐러드, B.my샐러드, 시져 샐러드</t>
    <phoneticPr fontId="11" type="noConversion"/>
  </si>
  <si>
    <t xml:space="preserve">   교육및 생산</t>
    <phoneticPr fontId="11" type="noConversion"/>
  </si>
  <si>
    <t>2. 박용수 사원 디너set 에피타이저 교육</t>
    <phoneticPr fontId="11" type="noConversion"/>
  </si>
  <si>
    <t xml:space="preserve">   파스타 조리시 안전사고 예방 교육 실시</t>
    <phoneticPr fontId="11" type="noConversion"/>
  </si>
  <si>
    <t xml:space="preserve">   스페어립(단품) 조리방법 교육및 생산</t>
    <phoneticPr fontId="11" type="noConversion"/>
  </si>
  <si>
    <t>베이비싹</t>
    <phoneticPr fontId="11" type="noConversion"/>
  </si>
  <si>
    <t>Pastilla</t>
    <phoneticPr fontId="11" type="noConversion"/>
  </si>
  <si>
    <t>Carbo Gratine</t>
    <phoneticPr fontId="11" type="noConversion"/>
  </si>
  <si>
    <t>Potato Salad</t>
    <phoneticPr fontId="11" type="noConversion"/>
  </si>
  <si>
    <t>Beefburger</t>
    <phoneticPr fontId="11" type="noConversion"/>
  </si>
  <si>
    <t>1. 당일 예약과 별다른 예약사항 없이 단체가족단위 이용</t>
    <phoneticPr fontId="11" type="noConversion"/>
  </si>
  <si>
    <t>고객님 많았으며 단품메뉴 판매량 좋았습니다.</t>
    <phoneticPr fontId="11" type="noConversion"/>
  </si>
  <si>
    <t>2. 시저샐러드 적극추천판매 이뤄지고 있으며 이용고객님</t>
    <phoneticPr fontId="11" type="noConversion"/>
  </si>
  <si>
    <t>긍정적인 반응 보이셨습니다.</t>
    <phoneticPr fontId="11" type="noConversion"/>
  </si>
  <si>
    <t>1. 포스 오더입력시 카테고리 순서별로</t>
    <phoneticPr fontId="11" type="noConversion"/>
  </si>
  <si>
    <t>입력하여 오더전달이 원할하게 진행 될</t>
    <phoneticPr fontId="11" type="noConversion"/>
  </si>
  <si>
    <t>수 있도록 교육 하였습니다.</t>
    <phoneticPr fontId="11" type="noConversion"/>
  </si>
  <si>
    <t xml:space="preserve"> </t>
    <phoneticPr fontId="11" type="noConversion"/>
  </si>
  <si>
    <t>1. 환풍구 청소 및 파스타 파트 벽면 청소</t>
    <phoneticPr fontId="11" type="noConversion"/>
  </si>
  <si>
    <t>2. 크리스마스 메뉴 단호박 파스타 시연및 시식</t>
    <phoneticPr fontId="11" type="noConversion"/>
  </si>
  <si>
    <t>3. 신입사원 출근 (배인호)</t>
    <phoneticPr fontId="11" type="noConversion"/>
  </si>
  <si>
    <t xml:space="preserve">1. 배인호 사원 </t>
    <phoneticPr fontId="11" type="noConversion"/>
  </si>
  <si>
    <t xml:space="preserve">   메뉴판을 이용한 전반적인 메뉴 교육 및 샐러드 파트</t>
    <phoneticPr fontId="11" type="noConversion"/>
  </si>
  <si>
    <t xml:space="preserve">   교육</t>
    <phoneticPr fontId="11" type="noConversion"/>
  </si>
  <si>
    <t xml:space="preserve">2. 박용수 사원 </t>
    <phoneticPr fontId="11" type="noConversion"/>
  </si>
  <si>
    <t xml:space="preserve">   웰링턴 조리방법 교육 및 생산 판매</t>
    <phoneticPr fontId="11" type="noConversion"/>
  </si>
  <si>
    <t>2013.11.10</t>
    <phoneticPr fontId="6" type="noConversion"/>
  </si>
  <si>
    <t>3. 이다영 사원</t>
    <phoneticPr fontId="11" type="noConversion"/>
  </si>
  <si>
    <t xml:space="preserve">   파스타 조리시 안전교육 및 생면 교육 및 생산</t>
    <phoneticPr fontId="11" type="noConversion"/>
  </si>
  <si>
    <t>,박용수</t>
    <phoneticPr fontId="6" type="noConversion"/>
  </si>
  <si>
    <t>송학수 님</t>
    <phoneticPr fontId="11" type="noConversion"/>
  </si>
  <si>
    <t>2013.11.11</t>
    <phoneticPr fontId="6" type="noConversion"/>
  </si>
  <si>
    <t>가 필요할 듯합니다.</t>
    <phoneticPr fontId="11" type="noConversion"/>
  </si>
  <si>
    <t>1. 추워진 날씨로 테라스 활용을 위한 추가적인 난방기 설치</t>
    <phoneticPr fontId="11" type="noConversion"/>
  </si>
  <si>
    <t>Cobb</t>
    <phoneticPr fontId="11" type="noConversion"/>
  </si>
  <si>
    <t>Vongole</t>
    <phoneticPr fontId="11" type="noConversion"/>
  </si>
  <si>
    <t>Tenderloin</t>
    <phoneticPr fontId="11" type="noConversion"/>
  </si>
  <si>
    <t>Wellington</t>
    <phoneticPr fontId="11" type="noConversion"/>
  </si>
  <si>
    <t>Mare Zuppa</t>
    <phoneticPr fontId="11" type="noConversion"/>
  </si>
  <si>
    <t>Sal-Potato</t>
    <phoneticPr fontId="11" type="noConversion"/>
  </si>
  <si>
    <t>1. 홀과 룸 이용 고객님 많았으며 브런치세트와 단품메뉴</t>
    <phoneticPr fontId="11" type="noConversion"/>
  </si>
  <si>
    <t>함께 이용해 주셨습니다.</t>
    <phoneticPr fontId="11" type="noConversion"/>
  </si>
  <si>
    <t>이나은 님</t>
    <phoneticPr fontId="11" type="noConversion"/>
  </si>
  <si>
    <t>김지선 님</t>
    <phoneticPr fontId="11" type="noConversion"/>
  </si>
  <si>
    <t>김지숙 님</t>
    <phoneticPr fontId="11" type="noConversion"/>
  </si>
  <si>
    <t>서승혜 님</t>
    <phoneticPr fontId="11" type="noConversion"/>
  </si>
  <si>
    <t>백지영 님</t>
    <phoneticPr fontId="11" type="noConversion"/>
  </si>
  <si>
    <t>정지영 님</t>
    <phoneticPr fontId="11" type="noConversion"/>
  </si>
  <si>
    <t>1. 냉장고 성애제거및 바닥 대청소</t>
    <phoneticPr fontId="11" type="noConversion"/>
  </si>
  <si>
    <t xml:space="preserve">(토마토 해산물 파스타, 고구마퓨레 견과류 크림 </t>
    <phoneticPr fontId="11" type="noConversion"/>
  </si>
  <si>
    <t xml:space="preserve"> 파스타)</t>
    <phoneticPr fontId="11" type="noConversion"/>
  </si>
  <si>
    <t>1. 김유미 사원 시금치 리키올로 생산</t>
    <phoneticPr fontId="11" type="noConversion"/>
  </si>
  <si>
    <t>2. 박용수 사원 전체적인 메인메뉴 교육 및 생산</t>
    <phoneticPr fontId="11" type="noConversion"/>
  </si>
  <si>
    <t>3. 이다영 사원 까르보나라 그라틴 교육</t>
    <phoneticPr fontId="11" type="noConversion"/>
  </si>
  <si>
    <t xml:space="preserve">   단호박 리키올로 생산</t>
    <phoneticPr fontId="11" type="noConversion"/>
  </si>
  <si>
    <t>4. 백인호 사원 런치set 메뉴 교육 및 샐러드 생산</t>
    <phoneticPr fontId="11" type="noConversion"/>
  </si>
  <si>
    <t>2. 크리스마스 메뉴 테스팅 및 시연</t>
    <phoneticPr fontId="11" type="noConversion"/>
  </si>
  <si>
    <t>5. 정말순 사원 크리스마스 메뉴 시연</t>
    <phoneticPr fontId="11" type="noConversion"/>
  </si>
  <si>
    <t>토마토</t>
    <phoneticPr fontId="11" type="noConversion"/>
  </si>
  <si>
    <t>달래</t>
    <phoneticPr fontId="11" type="noConversion"/>
  </si>
  <si>
    <t>계란</t>
    <phoneticPr fontId="11" type="noConversion"/>
  </si>
  <si>
    <t>야채</t>
    <phoneticPr fontId="11" type="noConversion"/>
  </si>
  <si>
    <t>pasta-mare</t>
    <phoneticPr fontId="11" type="noConversion"/>
  </si>
  <si>
    <t>calamari</t>
    <phoneticPr fontId="11" type="noConversion"/>
  </si>
  <si>
    <t>2013.11.12</t>
    <phoneticPr fontId="6" type="noConversion"/>
  </si>
  <si>
    <t>강수정 님</t>
    <phoneticPr fontId="11" type="noConversion"/>
  </si>
  <si>
    <t>lisa반</t>
    <phoneticPr fontId="11" type="noConversion"/>
  </si>
  <si>
    <t>이진옹 님</t>
    <phoneticPr fontId="11" type="noConversion"/>
  </si>
  <si>
    <t>1. 주방 조명 교체</t>
    <phoneticPr fontId="11" type="noConversion"/>
  </si>
  <si>
    <t>2. 오븐 청소 및 냉동실 정리</t>
    <phoneticPr fontId="11" type="noConversion"/>
  </si>
  <si>
    <t>3. 업체에서 선반 설치 및 작업</t>
    <phoneticPr fontId="11" type="noConversion"/>
  </si>
  <si>
    <t>1. 정말순 사원 데미글라스 , 와인데미글라스 생산</t>
    <phoneticPr fontId="11" type="noConversion"/>
  </si>
  <si>
    <t>2. 박용수 사원 와인데미글라스 교육</t>
    <phoneticPr fontId="11" type="noConversion"/>
  </si>
  <si>
    <t>3. 이다영 사원 메인가니쉬 단호박 퓨레 교육 및 생산</t>
    <phoneticPr fontId="11" type="noConversion"/>
  </si>
  <si>
    <t>4. 백인호 사원 비마이 샐러드 교육 및 생산</t>
    <phoneticPr fontId="11" type="noConversion"/>
  </si>
  <si>
    <t>비트</t>
    <phoneticPr fontId="11" type="noConversion"/>
  </si>
  <si>
    <t>고구마</t>
    <phoneticPr fontId="11" type="noConversion"/>
  </si>
  <si>
    <t>big-rib</t>
    <phoneticPr fontId="11" type="noConversion"/>
  </si>
  <si>
    <t>str-escargo</t>
    <phoneticPr fontId="11" type="noConversion"/>
  </si>
  <si>
    <t>sal-ceaser</t>
    <phoneticPr fontId="11" type="noConversion"/>
  </si>
  <si>
    <t>이하림 님</t>
    <phoneticPr fontId="11" type="noConversion"/>
  </si>
  <si>
    <t>아름다운피부과 원장님</t>
    <phoneticPr fontId="11" type="noConversion"/>
  </si>
  <si>
    <t>1. 홀과 룸 예약고객님과 워킹손님으로 만석으로 진행되었으</t>
    <phoneticPr fontId="11" type="noConversion"/>
  </si>
  <si>
    <t>며 단품메뉴 판매량 좋았습니다.</t>
    <phoneticPr fontId="11" type="noConversion"/>
  </si>
  <si>
    <t>1. 음료메뉴 오더 누락 체크- 오더입력 후,</t>
    <phoneticPr fontId="11" type="noConversion"/>
  </si>
  <si>
    <t>생산 할수 있도록 하였습니다</t>
    <phoneticPr fontId="11" type="noConversion"/>
  </si>
  <si>
    <t>2. 신규직원 메뉴 오더입력 체크</t>
    <phoneticPr fontId="11" type="noConversion"/>
  </si>
  <si>
    <t xml:space="preserve"> :메뉴순서 등, 통일감 있게 입력 할수 있</t>
    <phoneticPr fontId="11" type="noConversion"/>
  </si>
  <si>
    <t>도록 하였습니다.</t>
    <phoneticPr fontId="11" type="noConversion"/>
  </si>
  <si>
    <t>2013.11.13</t>
    <phoneticPr fontId="6" type="noConversion"/>
  </si>
  <si>
    <t>신사교육 교통비(김윤영)</t>
    <phoneticPr fontId="11" type="noConversion"/>
  </si>
  <si>
    <t>매직캔 리필(화장실 휴지통)</t>
    <phoneticPr fontId="11" type="noConversion"/>
  </si>
  <si>
    <t>1. 런치타임 워킹손님과 예약고객님으로 테라스까지 테이블</t>
    <phoneticPr fontId="11" type="noConversion"/>
  </si>
  <si>
    <t>활용도 높았으며, 법원 관계자 와 주변 직장인 고객님 꾸준</t>
    <phoneticPr fontId="11" type="noConversion"/>
  </si>
  <si>
    <t>하게 이용해 주셨으며, 디너타임으로도 이어지는 추세입니</t>
    <phoneticPr fontId="11" type="noConversion"/>
  </si>
  <si>
    <t>심정하 님</t>
    <phoneticPr fontId="11" type="noConversion"/>
  </si>
  <si>
    <t>권지현 님</t>
    <phoneticPr fontId="11" type="noConversion"/>
  </si>
  <si>
    <t>임수현 님</t>
    <phoneticPr fontId="11" type="noConversion"/>
  </si>
  <si>
    <t>하성우 님</t>
    <phoneticPr fontId="11" type="noConversion"/>
  </si>
  <si>
    <t>서정원 님</t>
    <phoneticPr fontId="11" type="noConversion"/>
  </si>
  <si>
    <t>정해용 님</t>
    <phoneticPr fontId="11" type="noConversion"/>
  </si>
  <si>
    <t>1. 크리스마스 메뉴 토마토 파스타 건면으로</t>
    <phoneticPr fontId="11" type="noConversion"/>
  </si>
  <si>
    <t>테스팅</t>
    <phoneticPr fontId="11" type="noConversion"/>
  </si>
  <si>
    <t>2. 주방 도마 소독</t>
    <phoneticPr fontId="11" type="noConversion"/>
  </si>
  <si>
    <t>1. 이다영 사원 모짜 파스타 소스 재교육</t>
    <phoneticPr fontId="11" type="noConversion"/>
  </si>
  <si>
    <t xml:space="preserve">   발사믹 리덕션 생산</t>
    <phoneticPr fontId="11" type="noConversion"/>
  </si>
  <si>
    <t>2. 백인호 사원 레몬 드레싱 교육 및 생산</t>
    <phoneticPr fontId="11" type="noConversion"/>
  </si>
  <si>
    <t>파프리카</t>
    <phoneticPr fontId="11" type="noConversion"/>
  </si>
  <si>
    <t>애호박</t>
    <phoneticPr fontId="11" type="noConversion"/>
  </si>
  <si>
    <t>star-esgargo</t>
    <phoneticPr fontId="11" type="noConversion"/>
  </si>
  <si>
    <t>big-wellingten</t>
    <phoneticPr fontId="11" type="noConversion"/>
  </si>
  <si>
    <t>다. 단골- 정호길박사님 내외,최근 자주 방문하시는 정해용</t>
    <phoneticPr fontId="11" type="noConversion"/>
  </si>
  <si>
    <t>님, 서정원님 이용해 주셨습니다.</t>
    <phoneticPr fontId="11" type="noConversion"/>
  </si>
  <si>
    <t>1. 김윤영 주임 신사에서 꽃수업 교육 실</t>
    <phoneticPr fontId="11" type="noConversion"/>
  </si>
  <si>
    <t>시 되었습니다.</t>
    <phoneticPr fontId="11" type="noConversion"/>
  </si>
  <si>
    <t>2. 최현정사원(베이커리) 위생교육 참가</t>
    <phoneticPr fontId="11" type="noConversion"/>
  </si>
  <si>
    <t>황규림 님</t>
    <phoneticPr fontId="11" type="noConversion"/>
  </si>
  <si>
    <t>김유진 님</t>
    <phoneticPr fontId="11" type="noConversion"/>
  </si>
  <si>
    <t>신숙희 님</t>
    <phoneticPr fontId="11" type="noConversion"/>
  </si>
  <si>
    <t>1. 여자, 남자 락카룸 사무실 청소</t>
    <phoneticPr fontId="11" type="noConversion"/>
  </si>
  <si>
    <t>1. 박용수 사원 시져드레싱 생산, 수제버터 생산</t>
    <phoneticPr fontId="11" type="noConversion"/>
  </si>
  <si>
    <t>2. 이다영 사원 봉골레 파스타 재교육 및 생산</t>
    <phoneticPr fontId="11" type="noConversion"/>
  </si>
  <si>
    <t xml:space="preserve">   디너 set 파스타 교육</t>
    <phoneticPr fontId="11" type="noConversion"/>
  </si>
  <si>
    <t>3. 백인호 사원 시져 드레싱 교육</t>
    <phoneticPr fontId="11" type="noConversion"/>
  </si>
  <si>
    <t>치즈</t>
    <phoneticPr fontId="11" type="noConversion"/>
  </si>
  <si>
    <t>비트</t>
    <phoneticPr fontId="11" type="noConversion"/>
  </si>
  <si>
    <t>오이</t>
    <phoneticPr fontId="11" type="noConversion"/>
  </si>
  <si>
    <t>메추리알</t>
    <phoneticPr fontId="11" type="noConversion"/>
  </si>
  <si>
    <t>버섯</t>
    <phoneticPr fontId="11" type="noConversion"/>
  </si>
  <si>
    <t>토마토</t>
    <phoneticPr fontId="11" type="noConversion"/>
  </si>
  <si>
    <t>새싹</t>
    <phoneticPr fontId="11" type="noConversion"/>
  </si>
  <si>
    <t>star-carbogratin</t>
    <phoneticPr fontId="11" type="noConversion"/>
  </si>
  <si>
    <t>big-shrimp burger</t>
    <phoneticPr fontId="11" type="noConversion"/>
  </si>
  <si>
    <t>2013.11.14</t>
    <phoneticPr fontId="6" type="noConversion"/>
  </si>
  <si>
    <t>2. 매운크림파스타 테스팅</t>
    <phoneticPr fontId="11" type="noConversion"/>
  </si>
  <si>
    <t>2013.11.15</t>
    <phoneticPr fontId="6" type="noConversion"/>
  </si>
  <si>
    <t>전재우 님</t>
    <phoneticPr fontId="11" type="noConversion"/>
  </si>
  <si>
    <t>김은지 님</t>
    <phoneticPr fontId="11" type="noConversion"/>
  </si>
  <si>
    <t xml:space="preserve">   오렌지자몽 에이드 시식</t>
    <phoneticPr fontId="11" type="noConversion"/>
  </si>
  <si>
    <t>1. 정말순 사원 쵸리조 파스타 테스팅</t>
    <phoneticPr fontId="11" type="noConversion"/>
  </si>
  <si>
    <t>2. 박용수 사원 찹스테이크 재교육 및 생산</t>
    <phoneticPr fontId="11" type="noConversion"/>
  </si>
  <si>
    <t>3. 이다영 사원 big plate 치킨 커틀렛 소스 및 가니쉬</t>
    <phoneticPr fontId="11" type="noConversion"/>
  </si>
  <si>
    <t xml:space="preserve">   교육 및 생산</t>
    <phoneticPr fontId="11" type="noConversion"/>
  </si>
  <si>
    <t>당근</t>
    <phoneticPr fontId="11" type="noConversion"/>
  </si>
  <si>
    <t>감자</t>
    <phoneticPr fontId="11" type="noConversion"/>
  </si>
  <si>
    <t xml:space="preserve">2. 부산 고재훈 사원 콥샐러드, 파스틸라, </t>
    <phoneticPr fontId="11" type="noConversion"/>
  </si>
  <si>
    <t xml:space="preserve">   마레 주빠 파스타 시식</t>
    <phoneticPr fontId="11" type="noConversion"/>
  </si>
  <si>
    <t>shrimp burger</t>
    <phoneticPr fontId="11" type="noConversion"/>
  </si>
  <si>
    <t>sirloin</t>
    <phoneticPr fontId="11" type="noConversion"/>
  </si>
  <si>
    <t>spare rib</t>
    <phoneticPr fontId="11" type="noConversion"/>
  </si>
  <si>
    <t>김윤영,이동훈</t>
    <phoneticPr fontId="6" type="noConversion"/>
  </si>
  <si>
    <t>달팽이 그라틴, B.my 샐러드</t>
    <phoneticPr fontId="11" type="noConversion"/>
  </si>
  <si>
    <t>모짜렐라 파스타, 날치알 파스타</t>
    <phoneticPr fontId="11" type="noConversion"/>
  </si>
  <si>
    <t>스페어립, 등심스테이크</t>
    <phoneticPr fontId="11" type="noConversion"/>
  </si>
  <si>
    <t>2013.11.16</t>
    <phoneticPr fontId="6" type="noConversion"/>
  </si>
  <si>
    <t>ceaser</t>
    <phoneticPr fontId="11" type="noConversion"/>
  </si>
  <si>
    <t>김형기 님</t>
    <phoneticPr fontId="11" type="noConversion"/>
  </si>
  <si>
    <t>차은정 님</t>
    <phoneticPr fontId="11" type="noConversion"/>
  </si>
  <si>
    <t>임서경 님</t>
    <phoneticPr fontId="11" type="noConversion"/>
  </si>
  <si>
    <t>1. 배인호 사원 콥 샐러드, 모짜 파스타, 웰링턴</t>
    <phoneticPr fontId="11" type="noConversion"/>
  </si>
  <si>
    <t>1. 불판 화구및 기름때 제거 대청소 실시</t>
    <phoneticPr fontId="11" type="noConversion"/>
  </si>
  <si>
    <t>2. 양재 화훼단지 꽃 구입</t>
    <phoneticPr fontId="11" type="noConversion"/>
  </si>
  <si>
    <t>3. 주방 냉장고 성애 제거 실시</t>
    <phoneticPr fontId="11" type="noConversion"/>
  </si>
  <si>
    <t>4. 우리농산물 첫 거래</t>
    <phoneticPr fontId="11" type="noConversion"/>
  </si>
  <si>
    <t>1. 정말순 사원 디너set 에피타이저 생산</t>
    <phoneticPr fontId="11" type="noConversion"/>
  </si>
  <si>
    <t>2. 김유미 사원 단품메인 가니쉬 교육및 생산</t>
    <phoneticPr fontId="11" type="noConversion"/>
  </si>
  <si>
    <t xml:space="preserve">   와인데미글라스 소스 재교육및 첫생산</t>
    <phoneticPr fontId="11" type="noConversion"/>
  </si>
  <si>
    <t xml:space="preserve">   찹스테이크, 웰링턴 조리방법 교육</t>
    <phoneticPr fontId="11" type="noConversion"/>
  </si>
  <si>
    <t>3. 이다영 사원 달팽이 그라틴 교육및 생산</t>
    <phoneticPr fontId="11" type="noConversion"/>
  </si>
  <si>
    <t xml:space="preserve">   비프버거 전조리과정 첫 생산</t>
    <phoneticPr fontId="11" type="noConversion"/>
  </si>
  <si>
    <t>4. 발사믹 오일 드레싱 레시피및 생산방법 교육</t>
    <phoneticPr fontId="11" type="noConversion"/>
  </si>
  <si>
    <t xml:space="preserve">   디너set 디저트 생산교육</t>
    <phoneticPr fontId="11" type="noConversion"/>
  </si>
  <si>
    <t>sparerib</t>
    <phoneticPr fontId="11" type="noConversion"/>
  </si>
  <si>
    <t>big- Beefburger</t>
    <phoneticPr fontId="11" type="noConversion"/>
  </si>
  <si>
    <t>Set</t>
    <phoneticPr fontId="11" type="noConversion"/>
  </si>
  <si>
    <t>L/A:2,L/B:3,D/B:2</t>
    <phoneticPr fontId="11" type="noConversion"/>
  </si>
  <si>
    <t>Sal-Potato</t>
    <phoneticPr fontId="11" type="noConversion"/>
  </si>
  <si>
    <t>PastilaS</t>
    <phoneticPr fontId="11" type="noConversion"/>
  </si>
  <si>
    <t>꼴라단골</t>
    <phoneticPr fontId="11" type="noConversion"/>
  </si>
  <si>
    <t>법원 관계자</t>
    <phoneticPr fontId="11" type="noConversion"/>
  </si>
  <si>
    <t>정말순</t>
    <phoneticPr fontId="6" type="noConversion"/>
  </si>
  <si>
    <t>Tenderloin</t>
    <phoneticPr fontId="11" type="noConversion"/>
  </si>
  <si>
    <t>Cobb</t>
    <phoneticPr fontId="11" type="noConversion"/>
  </si>
  <si>
    <t>Zuppa</t>
    <phoneticPr fontId="11" type="noConversion"/>
  </si>
  <si>
    <t>1. 샐러드 단품판매량 좋았으며 고객님 반응도 긍정적입니</t>
    <phoneticPr fontId="11" type="noConversion"/>
  </si>
  <si>
    <t>다.</t>
    <phoneticPr fontId="11" type="noConversion"/>
  </si>
  <si>
    <t>2. 크리스마스분위기로 매장디스플레이 진행하였습니다.</t>
    <phoneticPr fontId="11" type="noConversion"/>
  </si>
  <si>
    <t>Tenderloin</t>
    <phoneticPr fontId="11" type="noConversion"/>
  </si>
  <si>
    <t>Pas- Mare</t>
    <phoneticPr fontId="11" type="noConversion"/>
  </si>
  <si>
    <t>Wellington</t>
    <phoneticPr fontId="11" type="noConversion"/>
  </si>
  <si>
    <t>L/A:6,L/B:3,D/A:2,D/B:2</t>
    <phoneticPr fontId="11" type="noConversion"/>
  </si>
  <si>
    <t>Set</t>
    <phoneticPr fontId="11" type="noConversion"/>
  </si>
  <si>
    <t>법원 판사님 가족모임</t>
    <phoneticPr fontId="11" type="noConversion"/>
  </si>
  <si>
    <t>이종석 님</t>
    <phoneticPr fontId="11" type="noConversion"/>
  </si>
  <si>
    <t xml:space="preserve">1. 오전타임부터 꾸준하게 이용 고객님 많았으며 가족단위 </t>
    <phoneticPr fontId="11" type="noConversion"/>
  </si>
  <si>
    <t>위주로 단품과 세트 다양하게 판매되었습니다</t>
    <phoneticPr fontId="11" type="noConversion"/>
  </si>
  <si>
    <t>2013.11.17</t>
    <phoneticPr fontId="6" type="noConversion"/>
  </si>
  <si>
    <t>Pas- Crab</t>
    <phoneticPr fontId="11" type="noConversion"/>
  </si>
  <si>
    <t>Sal-Potato</t>
    <phoneticPr fontId="11" type="noConversion"/>
  </si>
  <si>
    <t>단골이신 수연이네 재방문 이어지고 있습니다.</t>
    <phoneticPr fontId="11" type="noConversion"/>
  </si>
  <si>
    <t>1. 늦은 점심시간부터 꾸준하게 식사이용 고객님 많았으며</t>
    <phoneticPr fontId="11" type="noConversion"/>
  </si>
  <si>
    <t xml:space="preserve"> 간단하게 베이커리와 음료 이용하시는 고객님도 많았습니다.</t>
    <phoneticPr fontId="11" type="noConversion"/>
  </si>
  <si>
    <t>저녁 초반까지 이용 고객님 이어지면서 단품메뉴 판매량 좋</t>
    <phoneticPr fontId="11" type="noConversion"/>
  </si>
  <si>
    <t>았습니다.</t>
    <phoneticPr fontId="11" type="noConversion"/>
  </si>
  <si>
    <t>1. 신규직원 주문받을시, 재차확인과정</t>
    <phoneticPr fontId="11" type="noConversion"/>
  </si>
  <si>
    <t>점검- 고객님과의 커뮤니케이션과 키친</t>
    <phoneticPr fontId="11" type="noConversion"/>
  </si>
  <si>
    <t>파트와 커뮤니케이션이 이뤄질수 있도록</t>
    <phoneticPr fontId="11" type="noConversion"/>
  </si>
  <si>
    <t>미흡한 부분 보완하였습니다.</t>
    <phoneticPr fontId="11" type="noConversion"/>
  </si>
  <si>
    <t>Pas-Pomodoro</t>
    <phoneticPr fontId="11" type="noConversion"/>
  </si>
  <si>
    <t>안지영 님</t>
    <phoneticPr fontId="11" type="noConversion"/>
  </si>
  <si>
    <t>최민규 님</t>
    <phoneticPr fontId="11" type="noConversion"/>
  </si>
  <si>
    <t>1. 크리스마스 set메뉴 테스팅</t>
    <phoneticPr fontId="11" type="noConversion"/>
  </si>
  <si>
    <t xml:space="preserve">  (딸기 까프레제 샐러드, 달팽이 그라틴, 우오바</t>
    <phoneticPr fontId="11" type="noConversion"/>
  </si>
  <si>
    <t xml:space="preserve">   까르보나라 그라틴 파스타, 감베리 파스타)</t>
    <phoneticPr fontId="11" type="noConversion"/>
  </si>
  <si>
    <t>2. 1층 메뉴사진 교체요청</t>
    <phoneticPr fontId="11" type="noConversion"/>
  </si>
  <si>
    <t>레드와인 글라스 1ea</t>
    <phoneticPr fontId="11" type="noConversion"/>
  </si>
  <si>
    <t>1. 정말순 사원 크리스마스 메뉴 교육및 테스팅 생산</t>
    <phoneticPr fontId="11" type="noConversion"/>
  </si>
  <si>
    <t xml:space="preserve">   (모짜렐라 파스타, 스페어립, 웰링턴, 라자냐)</t>
    <phoneticPr fontId="11" type="noConversion"/>
  </si>
  <si>
    <t xml:space="preserve">  - 달팽이 그라틴, 까르보나라 그라틴 파스타</t>
    <phoneticPr fontId="11" type="noConversion"/>
  </si>
  <si>
    <t>2. 박용수 사원 웰링턴 조리교육및 생산</t>
    <phoneticPr fontId="11" type="noConversion"/>
  </si>
  <si>
    <t xml:space="preserve">   스페어립 조리교육및 생산</t>
    <phoneticPr fontId="11" type="noConversion"/>
  </si>
  <si>
    <t>3. 이다영 사원 꽃게파스타 소스 양조절 교육및 생산</t>
    <phoneticPr fontId="11" type="noConversion"/>
  </si>
  <si>
    <t xml:space="preserve">   떡볶이 그라틴 교육및 생산</t>
    <phoneticPr fontId="11" type="noConversion"/>
  </si>
  <si>
    <t>4. 배인호 사원 무피클 교육및 작업</t>
    <phoneticPr fontId="11" type="noConversion"/>
  </si>
  <si>
    <t xml:space="preserve">   시져 샐러드 생산방법 교육</t>
    <phoneticPr fontId="11" type="noConversion"/>
  </si>
  <si>
    <t>2013.11.18</t>
    <phoneticPr fontId="6" type="noConversion"/>
  </si>
  <si>
    <t>달팽이 그라틴, B.my 샐러드, 시져 샐러드</t>
    <phoneticPr fontId="11" type="noConversion"/>
  </si>
  <si>
    <t>뽀모도로 파스타, 마레 링귀니 파스타</t>
    <phoneticPr fontId="11" type="noConversion"/>
  </si>
  <si>
    <t>찹스테이크, 스페어립</t>
    <phoneticPr fontId="11" type="noConversion"/>
  </si>
  <si>
    <t>이명신 님</t>
    <phoneticPr fontId="11" type="noConversion"/>
  </si>
  <si>
    <t>조혜경 님</t>
    <phoneticPr fontId="11" type="noConversion"/>
  </si>
  <si>
    <t>이아람 님</t>
    <phoneticPr fontId="11" type="noConversion"/>
  </si>
  <si>
    <t>1. 주방 트렌치 이물질 제거및 청소</t>
    <phoneticPr fontId="11" type="noConversion"/>
  </si>
  <si>
    <t>2. 조광현 주임 3가지 메뉴 테스팅</t>
    <phoneticPr fontId="11" type="noConversion"/>
  </si>
  <si>
    <t>3. 주방 유리 선반 청소</t>
    <phoneticPr fontId="11" type="noConversion"/>
  </si>
  <si>
    <t>4. 크리스마스 메뉴 신사2사무실에서 간부미팅</t>
    <phoneticPr fontId="11" type="noConversion"/>
  </si>
  <si>
    <t>없음</t>
    <phoneticPr fontId="11" type="noConversion"/>
  </si>
  <si>
    <t>1. 박용수 사원 단호박 생면(딸리아딸레) 테스팅 생산</t>
    <phoneticPr fontId="11" type="noConversion"/>
  </si>
  <si>
    <t>2. 김유미 사원 단호박 soup 생산</t>
    <phoneticPr fontId="11" type="noConversion"/>
  </si>
  <si>
    <t>3. 이다영 사원 시금치 생면(꼰낄리에) 생산</t>
    <phoneticPr fontId="11" type="noConversion"/>
  </si>
  <si>
    <t>4. 배인호 사원 레몬 드레싱, 바질비네그레타 드레싱 생산</t>
    <phoneticPr fontId="11" type="noConversion"/>
  </si>
  <si>
    <t xml:space="preserve">   버거 테이크 아웃 교육</t>
    <phoneticPr fontId="11" type="noConversion"/>
  </si>
  <si>
    <t>식대(주방:2)</t>
    <phoneticPr fontId="11" type="noConversion"/>
  </si>
  <si>
    <t>2013.11.19</t>
    <phoneticPr fontId="6" type="noConversion"/>
  </si>
  <si>
    <t>윤진숙 님</t>
    <phoneticPr fontId="11" type="noConversion"/>
  </si>
  <si>
    <t>박종섭 님</t>
    <phoneticPr fontId="11" type="noConversion"/>
  </si>
  <si>
    <t>이선정 님</t>
    <phoneticPr fontId="11" type="noConversion"/>
  </si>
  <si>
    <t>1. 제과냉동고, 주방 냉장고 청소</t>
    <phoneticPr fontId="11" type="noConversion"/>
  </si>
  <si>
    <t>2. 주방 선반 대청소</t>
    <phoneticPr fontId="11" type="noConversion"/>
  </si>
  <si>
    <t>1. 박용수 사원 버터 생산 및 버터 모양 교육 및 생산</t>
    <phoneticPr fontId="11" type="noConversion"/>
  </si>
  <si>
    <t>2. 백인호 사원 비마이 샐러드 치킨, 참치 토핑</t>
    <phoneticPr fontId="11" type="noConversion"/>
  </si>
  <si>
    <t>big-sirloin</t>
    <phoneticPr fontId="11" type="noConversion"/>
  </si>
  <si>
    <t>Zuppa</t>
    <phoneticPr fontId="11" type="noConversion"/>
  </si>
  <si>
    <t>Tenderloin</t>
    <phoneticPr fontId="11" type="noConversion"/>
  </si>
  <si>
    <t>CarboG</t>
    <phoneticPr fontId="11" type="noConversion"/>
  </si>
  <si>
    <t>런치타임 평소와 달리 조용한 분위기였습니다.</t>
    <phoneticPr fontId="11" type="noConversion"/>
  </si>
  <si>
    <t>1.급격히 추워진 날씨로 아이를 동반한 예약모임 취소되면서</t>
    <phoneticPr fontId="11" type="noConversion"/>
  </si>
  <si>
    <t>2.강한 바람으로 테라스천막 연결끈 보수하였습니다.</t>
    <phoneticPr fontId="11" type="noConversion"/>
  </si>
  <si>
    <t>Crab</t>
    <phoneticPr fontId="11" type="noConversion"/>
  </si>
  <si>
    <t>Vongole</t>
    <phoneticPr fontId="11" type="noConversion"/>
  </si>
  <si>
    <t>Bmy Soup</t>
    <phoneticPr fontId="11" type="noConversion"/>
  </si>
  <si>
    <t>성모병원</t>
    <phoneticPr fontId="11" type="noConversion"/>
  </si>
  <si>
    <t>1.런치타임 세트보다 단품 판매량이 좋았으며 카테고리 메뉴</t>
    <phoneticPr fontId="11" type="noConversion"/>
  </si>
  <si>
    <t>별로 다양하게 판매되었습니다.</t>
    <phoneticPr fontId="11" type="noConversion"/>
  </si>
  <si>
    <t>2. 연말 단체 예약문의가 들어오고 있습니다.</t>
    <phoneticPr fontId="11" type="noConversion"/>
  </si>
  <si>
    <t>2013.11.20</t>
    <phoneticPr fontId="6" type="noConversion"/>
  </si>
  <si>
    <t>Pas-Pomodoro</t>
    <phoneticPr fontId="11" type="noConversion"/>
  </si>
  <si>
    <t>Lasagne</t>
    <phoneticPr fontId="11" type="noConversion"/>
  </si>
  <si>
    <t>Cobb</t>
    <phoneticPr fontId="11" type="noConversion"/>
  </si>
  <si>
    <t>1. 런치타임 법원 관계자 및 주변 직장인 이용 고객님 많았</t>
    <phoneticPr fontId="11" type="noConversion"/>
  </si>
  <si>
    <t>1. 연말 문의나 단체이용 고객님 전화</t>
    <phoneticPr fontId="11" type="noConversion"/>
  </si>
  <si>
    <t>응대 이뤄질수 있도록 하였습니다.</t>
    <phoneticPr fontId="11" type="noConversion"/>
  </si>
  <si>
    <t>신정인 님</t>
    <phoneticPr fontId="11" type="noConversion"/>
  </si>
  <si>
    <t>신정하 님</t>
    <phoneticPr fontId="11" type="noConversion"/>
  </si>
  <si>
    <t>최정문 님</t>
    <phoneticPr fontId="11" type="noConversion"/>
  </si>
  <si>
    <t>김유미 님</t>
    <phoneticPr fontId="11" type="noConversion"/>
  </si>
  <si>
    <t>1. 주방 닥트 대청소</t>
    <phoneticPr fontId="11" type="noConversion"/>
  </si>
  <si>
    <t>2. 크리스마스 파스타 딸리아딸레생면 테스팅</t>
    <phoneticPr fontId="11" type="noConversion"/>
  </si>
  <si>
    <t>3. 조광현 주임 시식</t>
    <phoneticPr fontId="11" type="noConversion"/>
  </si>
  <si>
    <t>요거트 볼 1ea</t>
    <phoneticPr fontId="11" type="noConversion"/>
  </si>
  <si>
    <t>1. 정말순 사원 크리스마스 set메뉴 파스타 테스팅 생산</t>
    <phoneticPr fontId="11" type="noConversion"/>
  </si>
  <si>
    <t xml:space="preserve">   디너set 에피타이저 플레이팅 교육</t>
    <phoneticPr fontId="11" type="noConversion"/>
  </si>
  <si>
    <t>2. 박용수 사원 디너set 메인 안심스테이크 생산</t>
    <phoneticPr fontId="11" type="noConversion"/>
  </si>
  <si>
    <t xml:space="preserve">   등심스테이크 정량 커팅 교육</t>
    <phoneticPr fontId="11" type="noConversion"/>
  </si>
  <si>
    <t xml:space="preserve">   바비큐 소스 조리방법 교육및 생산</t>
    <phoneticPr fontId="11" type="noConversion"/>
  </si>
  <si>
    <t>3. 김유미 사원 가지빠니니 교육및 생산</t>
    <phoneticPr fontId="11" type="noConversion"/>
  </si>
  <si>
    <t xml:space="preserve">   디너set 에피타이저 교육</t>
    <phoneticPr fontId="11" type="noConversion"/>
  </si>
  <si>
    <t xml:space="preserve">   샐러드용 닭가슴살 조리방법 재교육</t>
    <phoneticPr fontId="11" type="noConversion"/>
  </si>
  <si>
    <t>퀵서비스</t>
    <phoneticPr fontId="11" type="noConversion"/>
  </si>
  <si>
    <t>2013.11.21</t>
    <phoneticPr fontId="6" type="noConversion"/>
  </si>
  <si>
    <t>cutlet</t>
    <phoneticPr fontId="11" type="noConversion"/>
  </si>
  <si>
    <t>1. 런치타임 이른시각 브런치이용 고객님을 시작으로 주변</t>
    <phoneticPr fontId="11" type="noConversion"/>
  </si>
  <si>
    <t>직장인 고객님 이용 많았습니다.디너타임도 꾸준하게 이용</t>
    <phoneticPr fontId="11" type="noConversion"/>
  </si>
  <si>
    <t>고객님 있었으며 단골이신 가윤이네 가족식사 이용해주셨습</t>
    <phoneticPr fontId="11" type="noConversion"/>
  </si>
  <si>
    <t xml:space="preserve">1.김윤영 주임 신사에서 꽃수업 </t>
    <phoneticPr fontId="11" type="noConversion"/>
  </si>
  <si>
    <t>조선정 님</t>
    <phoneticPr fontId="11" type="noConversion"/>
  </si>
  <si>
    <t>조원경 님</t>
    <phoneticPr fontId="11" type="noConversion"/>
  </si>
  <si>
    <t>이국현 님</t>
    <phoneticPr fontId="11" type="noConversion"/>
  </si>
  <si>
    <t>양우진 님</t>
    <phoneticPr fontId="11" type="noConversion"/>
  </si>
  <si>
    <t>1. 이동훈 주임 노량진 시장 식자재 구입</t>
    <phoneticPr fontId="11" type="noConversion"/>
  </si>
  <si>
    <t>3. 감베리 파스타 새우변경후 재테스팅</t>
    <phoneticPr fontId="11" type="noConversion"/>
  </si>
  <si>
    <t>4. 꼴뚜기 깔라마리 2가지 테스팅</t>
    <phoneticPr fontId="11" type="noConversion"/>
  </si>
  <si>
    <t>5. 조광현 주임 시식</t>
    <phoneticPr fontId="11" type="noConversion"/>
  </si>
  <si>
    <t>1. 정말순 사원 시져 샐러드 교육및 생산</t>
    <phoneticPr fontId="11" type="noConversion"/>
  </si>
  <si>
    <t xml:space="preserve">   디너set 에피타이저 변경내용 교육및 생산</t>
    <phoneticPr fontId="11" type="noConversion"/>
  </si>
  <si>
    <t xml:space="preserve">   쏙가재 손질작업 방법 교육후 실습</t>
    <phoneticPr fontId="11" type="noConversion"/>
  </si>
  <si>
    <t>2. 박용수 사원 쏙가재 손질작업 방법 교육후 실습</t>
    <phoneticPr fontId="11" type="noConversion"/>
  </si>
  <si>
    <t xml:space="preserve">   꼴뚜기 깔라마리 교육및 테스팅 생산</t>
    <phoneticPr fontId="11" type="noConversion"/>
  </si>
  <si>
    <t>3. 이다영 사원 봉골레 조리방법 재교육및 생산</t>
    <phoneticPr fontId="11" type="noConversion"/>
  </si>
  <si>
    <t xml:space="preserve">   디너set 봉골레, 버섯크림 파스타 교육및 생산</t>
    <phoneticPr fontId="11" type="noConversion"/>
  </si>
  <si>
    <t>4. 배인호 사원 시져 샐러드 교육및 생산</t>
    <phoneticPr fontId="11" type="noConversion"/>
  </si>
  <si>
    <t xml:space="preserve">   새우(小) 조리방법 교육및 테스팅 생산</t>
    <phoneticPr fontId="11" type="noConversion"/>
  </si>
  <si>
    <t>2. 쏙가재, 새우(小) 에피타이저 테스팅</t>
    <phoneticPr fontId="11" type="noConversion"/>
  </si>
  <si>
    <t xml:space="preserve">    치킨커틀렛 조리방법 교육및 생산</t>
    <phoneticPr fontId="11" type="noConversion"/>
  </si>
  <si>
    <t>쏙가재</t>
    <phoneticPr fontId="11" type="noConversion"/>
  </si>
  <si>
    <t>꼴뚜기</t>
    <phoneticPr fontId="11" type="noConversion"/>
  </si>
  <si>
    <t>새우</t>
    <phoneticPr fontId="11" type="noConversion"/>
  </si>
  <si>
    <t>칼조개</t>
    <phoneticPr fontId="11" type="noConversion"/>
  </si>
  <si>
    <t>가리비</t>
    <phoneticPr fontId="11" type="noConversion"/>
  </si>
  <si>
    <t>새우(小)</t>
    <phoneticPr fontId="11" type="noConversion"/>
  </si>
  <si>
    <t>2013.11.22</t>
    <phoneticPr fontId="6" type="noConversion"/>
  </si>
  <si>
    <t>예주영 님</t>
    <phoneticPr fontId="11" type="noConversion"/>
  </si>
  <si>
    <t>임정묵 님</t>
    <phoneticPr fontId="11" type="noConversion"/>
  </si>
  <si>
    <t>1. 이동훈 주임,정말순 사원 노량진시장 식자재구입</t>
    <phoneticPr fontId="11" type="noConversion"/>
  </si>
  <si>
    <t>2. 삼치, 낙지 파스타 테스팅</t>
    <phoneticPr fontId="11" type="noConversion"/>
  </si>
  <si>
    <t>3. 마레 zuppa, 마레파스타 도루묵알 미장 추가변경</t>
    <phoneticPr fontId="11" type="noConversion"/>
  </si>
  <si>
    <t>4. 도루묵 구이 디너 에피타이저 제공</t>
    <phoneticPr fontId="11" type="noConversion"/>
  </si>
  <si>
    <t>5. B.my샐러드 석류 토핑 추가변경</t>
    <phoneticPr fontId="11" type="noConversion"/>
  </si>
  <si>
    <t>파스타 볼 1ea</t>
    <phoneticPr fontId="11" type="noConversion"/>
  </si>
  <si>
    <t>1. 정말순 사원 삼치, 도루묵 손질작업 교육및 실습</t>
    <phoneticPr fontId="11" type="noConversion"/>
  </si>
  <si>
    <t xml:space="preserve">   디너에피타이저(도루묵구이) 소스 교육</t>
    <phoneticPr fontId="11" type="noConversion"/>
  </si>
  <si>
    <t xml:space="preserve">   디너에피타이저 대하구이, 꼴뚜기 깔라마리 교육</t>
    <phoneticPr fontId="11" type="noConversion"/>
  </si>
  <si>
    <t>2. 김유미 사원 와인데미글라스 소스 재교육및 생산</t>
    <phoneticPr fontId="11" type="noConversion"/>
  </si>
  <si>
    <t xml:space="preserve">   링귀니 마레 파스타 미장변경내용 교육및 생산</t>
    <phoneticPr fontId="11" type="noConversion"/>
  </si>
  <si>
    <t xml:space="preserve">   디너set 파스타 소스양 조절교육</t>
    <phoneticPr fontId="11" type="noConversion"/>
  </si>
  <si>
    <t>3. 이다영 사원 날치알 파스타 로제소스 조리방법 교육</t>
    <phoneticPr fontId="11" type="noConversion"/>
  </si>
  <si>
    <t xml:space="preserve">   (손님이 소스변경 요청사항)</t>
    <phoneticPr fontId="11" type="noConversion"/>
  </si>
  <si>
    <t xml:space="preserve">   디너set 파스타(마레, 머쉬룸) 교육및 생산</t>
    <phoneticPr fontId="11" type="noConversion"/>
  </si>
  <si>
    <t>4.. 배인호 사원 브레드 바스켓 제공방법 교육</t>
    <phoneticPr fontId="11" type="noConversion"/>
  </si>
  <si>
    <t xml:space="preserve">   디너set 메인 찹스테이크 교육및 생산</t>
    <phoneticPr fontId="11" type="noConversion"/>
  </si>
  <si>
    <t xml:space="preserve">    깔라마리 재교육및 생산</t>
    <phoneticPr fontId="11" type="noConversion"/>
  </si>
  <si>
    <t>삼치</t>
    <phoneticPr fontId="11" type="noConversion"/>
  </si>
  <si>
    <t>낙지</t>
    <phoneticPr fontId="11" type="noConversion"/>
  </si>
  <si>
    <t>도루묵</t>
    <phoneticPr fontId="11" type="noConversion"/>
  </si>
  <si>
    <t>Pas-Fly</t>
    <phoneticPr fontId="11" type="noConversion"/>
  </si>
  <si>
    <t>cobb</t>
    <phoneticPr fontId="11" type="noConversion"/>
  </si>
  <si>
    <t>D/B Set</t>
    <phoneticPr fontId="11" type="noConversion"/>
  </si>
  <si>
    <t>노현미 님</t>
    <phoneticPr fontId="11" type="noConversion"/>
  </si>
  <si>
    <t>유현승 님</t>
    <phoneticPr fontId="11" type="noConversion"/>
  </si>
  <si>
    <t>이수정 님</t>
    <phoneticPr fontId="11" type="noConversion"/>
  </si>
  <si>
    <t>화이트와인 글라스 1ea</t>
    <phoneticPr fontId="11" type="noConversion"/>
  </si>
  <si>
    <t>1. 삼치 파스타 미장변경 테스팅</t>
    <phoneticPr fontId="11" type="noConversion"/>
  </si>
  <si>
    <t>2. 리코타 치즈 테스팅 생산</t>
    <phoneticPr fontId="11" type="noConversion"/>
  </si>
  <si>
    <t>3. 오후의 종 빵시식 테스팅(조광현주임 구입)</t>
    <phoneticPr fontId="11" type="noConversion"/>
  </si>
  <si>
    <t>4. 쏙가재 에피타이저 테스팅</t>
    <phoneticPr fontId="11" type="noConversion"/>
  </si>
  <si>
    <t>1. 정말순 사원 쏙가재 조리방법 교육</t>
    <phoneticPr fontId="11" type="noConversion"/>
  </si>
  <si>
    <t xml:space="preserve">   삼치 파스타 테스팅 내용 교육</t>
    <phoneticPr fontId="11" type="noConversion"/>
  </si>
  <si>
    <t>2. 박용수 사원 쏙가재 소스 생산방법 교육</t>
    <phoneticPr fontId="11" type="noConversion"/>
  </si>
  <si>
    <t xml:space="preserve">   리코타 치즈 레시피및 생산방법 교육</t>
    <phoneticPr fontId="11" type="noConversion"/>
  </si>
  <si>
    <t>3. 김유미 사원 리코타 치즈 레시피 교육</t>
    <phoneticPr fontId="11" type="noConversion"/>
  </si>
  <si>
    <t xml:space="preserve">   쏙가재 손질 작업방법 교육</t>
    <phoneticPr fontId="11" type="noConversion"/>
  </si>
  <si>
    <t>2013.11.23</t>
    <phoneticPr fontId="6" type="noConversion"/>
  </si>
  <si>
    <t>2013.11.24</t>
    <phoneticPr fontId="6" type="noConversion"/>
  </si>
  <si>
    <t>이동훈</t>
    <phoneticPr fontId="6" type="noConversion"/>
  </si>
  <si>
    <t>이동훈</t>
    <phoneticPr fontId="6" type="noConversion"/>
  </si>
  <si>
    <t>반포4동성당(이다영 님)</t>
    <phoneticPr fontId="11" type="noConversion"/>
  </si>
  <si>
    <t>김지민 님</t>
    <phoneticPr fontId="11" type="noConversion"/>
  </si>
  <si>
    <t>민데레사 님</t>
    <phoneticPr fontId="11" type="noConversion"/>
  </si>
  <si>
    <t>이동은 님</t>
    <phoneticPr fontId="11" type="noConversion"/>
  </si>
  <si>
    <t>이혜연 님</t>
    <phoneticPr fontId="11" type="noConversion"/>
  </si>
  <si>
    <t>1. 삼치 파스타 소스변경 테스팅</t>
    <phoneticPr fontId="11" type="noConversion"/>
  </si>
  <si>
    <t>2. 주방 창고 전등설치 요망</t>
    <phoneticPr fontId="11" type="noConversion"/>
  </si>
  <si>
    <t>3. 치킨 커틀렛 마리네이드 변경</t>
    <phoneticPr fontId="11" type="noConversion"/>
  </si>
  <si>
    <t>4. 4층창고및 주방 세스코 업체 소독 요망</t>
    <phoneticPr fontId="11" type="noConversion"/>
  </si>
  <si>
    <t>레드와인 글라스 1ea</t>
    <phoneticPr fontId="11" type="noConversion"/>
  </si>
  <si>
    <t>1. 박용수 사원 디너set에피타이저 변경사항 교육</t>
    <phoneticPr fontId="11" type="noConversion"/>
  </si>
  <si>
    <t xml:space="preserve">   안심작업 재교육 및 실습</t>
    <phoneticPr fontId="11" type="noConversion"/>
  </si>
  <si>
    <t>2. 김유미 사원 라자냐 라구소스 농도조절 교육</t>
    <phoneticPr fontId="11" type="noConversion"/>
  </si>
  <si>
    <t xml:space="preserve">   직원들간 변경사항 내용전달 교육</t>
    <phoneticPr fontId="11" type="noConversion"/>
  </si>
  <si>
    <t>3. 이다영 사원 봉골레, 마레zuppa, 링귀니 마레 파스타</t>
    <phoneticPr fontId="11" type="noConversion"/>
  </si>
  <si>
    <t xml:space="preserve">   미장변경내용 교육및 생산</t>
    <phoneticPr fontId="11" type="noConversion"/>
  </si>
  <si>
    <t xml:space="preserve">   치킨 커틀렛 소스 교육및 생산</t>
    <phoneticPr fontId="11" type="noConversion"/>
  </si>
  <si>
    <t xml:space="preserve">   마레zuppa 소스양 조절및 농도조절 교육</t>
    <phoneticPr fontId="11" type="noConversion"/>
  </si>
  <si>
    <t>4. 배인호 사원 샐러드파트 식자재 발주 교육</t>
    <phoneticPr fontId="11" type="noConversion"/>
  </si>
  <si>
    <t xml:space="preserve">   set샐러드 미장 변경내용 교육</t>
    <phoneticPr fontId="11" type="noConversion"/>
  </si>
  <si>
    <t xml:space="preserve">    치킨 커틀렛 변경사항 교육및 생산</t>
    <phoneticPr fontId="11" type="noConversion"/>
  </si>
  <si>
    <t>식대(주방 : 5)</t>
    <phoneticPr fontId="11" type="noConversion"/>
  </si>
  <si>
    <t>식대(홀 : 3)</t>
    <phoneticPr fontId="11" type="noConversion"/>
  </si>
  <si>
    <t>2013.11.25</t>
    <phoneticPr fontId="6" type="noConversion"/>
  </si>
  <si>
    <t>달팽이 그라틴, B.my 샐러드, 까르보나라 그라틴</t>
    <phoneticPr fontId="11" type="noConversion"/>
  </si>
  <si>
    <t>찹스테이크, 스페어립, 쉬림프 버거</t>
    <phoneticPr fontId="11" type="noConversion"/>
  </si>
  <si>
    <t>뽀모도로 파스타, 마레 링귀니 파스타</t>
    <phoneticPr fontId="11" type="noConversion"/>
  </si>
  <si>
    <t>Mozza</t>
    <phoneticPr fontId="11" type="noConversion"/>
  </si>
  <si>
    <t>Crab</t>
    <phoneticPr fontId="11" type="noConversion"/>
  </si>
  <si>
    <t>Lasagne</t>
    <phoneticPr fontId="11" type="noConversion"/>
  </si>
  <si>
    <t>big-Sirloin</t>
    <phoneticPr fontId="11" type="noConversion"/>
  </si>
  <si>
    <t>Cobb</t>
    <phoneticPr fontId="11" type="noConversion"/>
  </si>
  <si>
    <t>Tenderloin</t>
    <phoneticPr fontId="11" type="noConversion"/>
  </si>
  <si>
    <t>Wellington</t>
    <phoneticPr fontId="11" type="noConversion"/>
  </si>
  <si>
    <t xml:space="preserve">Topokki </t>
    <phoneticPr fontId="11" type="noConversion"/>
  </si>
  <si>
    <t>Mare Zuppa</t>
    <phoneticPr fontId="11" type="noConversion"/>
  </si>
  <si>
    <t>L/Aset</t>
    <phoneticPr fontId="11" type="noConversion"/>
  </si>
  <si>
    <t>1. 런치타임 법원 관계자 이용 고객님과 주변 학부모 모임</t>
    <phoneticPr fontId="11" type="noConversion"/>
  </si>
  <si>
    <t>이용 고객님 많았으며 세트와 단품 다양하게 판매되었으며</t>
    <phoneticPr fontId="11" type="noConversion"/>
  </si>
  <si>
    <t>디너타임 비교적 조용한  분위기였습니다.</t>
    <phoneticPr fontId="11" type="noConversion"/>
  </si>
  <si>
    <t>1. 블로거 이용 부분 교육 실시</t>
    <phoneticPr fontId="11" type="noConversion"/>
  </si>
  <si>
    <t>2. 기물파악 실시 하였습니다.</t>
    <phoneticPr fontId="11" type="noConversion"/>
  </si>
  <si>
    <t>: 오늘부터 실시되는 블로거 매장이용건</t>
    <phoneticPr fontId="11" type="noConversion"/>
  </si>
  <si>
    <t>에 대해 전화 응대와 운영매뉴얼 전달하</t>
    <phoneticPr fontId="11" type="noConversion"/>
  </si>
  <si>
    <t>였습니다. (2인,\50,000원이용 금액과 예</t>
    <phoneticPr fontId="11" type="noConversion"/>
  </si>
  <si>
    <t>약으로 진행되며 사전 공지된 블로거확인</t>
    <phoneticPr fontId="11" type="noConversion"/>
  </si>
  <si>
    <t>후, 점심1시30분 이후부터 이용 가능하며</t>
    <phoneticPr fontId="11" type="noConversion"/>
  </si>
  <si>
    <t>결제는 홍보시식건으로 미수처리)</t>
    <phoneticPr fontId="11" type="noConversion"/>
  </si>
  <si>
    <t>B.my soup</t>
    <phoneticPr fontId="11" type="noConversion"/>
  </si>
  <si>
    <t>김호진 님</t>
    <phoneticPr fontId="11" type="noConversion"/>
  </si>
  <si>
    <t>한인호 님</t>
    <phoneticPr fontId="11" type="noConversion"/>
  </si>
  <si>
    <t>양우진 님</t>
    <phoneticPr fontId="11" type="noConversion"/>
  </si>
  <si>
    <t>지영란 님</t>
    <phoneticPr fontId="11" type="noConversion"/>
  </si>
  <si>
    <t>1. 연말 단체예약 코스메뉴 구성 미팅</t>
    <phoneticPr fontId="11" type="noConversion"/>
  </si>
  <si>
    <t xml:space="preserve">   (주방 직원, 홀직원)</t>
    <phoneticPr fontId="11" type="noConversion"/>
  </si>
  <si>
    <t xml:space="preserve">2. 주방 닥트 대청소 </t>
    <phoneticPr fontId="11" type="noConversion"/>
  </si>
  <si>
    <t>3. 쏙가재 에피타이저 테스팅 생산</t>
    <phoneticPr fontId="11" type="noConversion"/>
  </si>
  <si>
    <t>4. 스페어립용 나무판 입고</t>
    <phoneticPr fontId="11" type="noConversion"/>
  </si>
  <si>
    <t>1. 정말순 사원 쏙가재 에피타이저 교육및 생산</t>
    <phoneticPr fontId="11" type="noConversion"/>
  </si>
  <si>
    <t xml:space="preserve">2. 박용수 사원 와인데미글라스 소스, 그린페퍼콘 소스 </t>
    <phoneticPr fontId="11" type="noConversion"/>
  </si>
  <si>
    <t xml:space="preserve">   교육및 생산</t>
    <phoneticPr fontId="11" type="noConversion"/>
  </si>
  <si>
    <t>3. 이다영 사원 보라티알 발주 교육</t>
    <phoneticPr fontId="11" type="noConversion"/>
  </si>
  <si>
    <t xml:space="preserve">   버섯크림 파스타 소스변경 내용 교육(손님요청)</t>
    <phoneticPr fontId="11" type="noConversion"/>
  </si>
  <si>
    <t xml:space="preserve">   파스타 플레이팅 교육</t>
    <phoneticPr fontId="11" type="noConversion"/>
  </si>
  <si>
    <t xml:space="preserve">   까르보나라 파스타 소스 양조절및 조리 재교육</t>
    <phoneticPr fontId="11" type="noConversion"/>
  </si>
  <si>
    <t>4. 배인호 사원 파스틸라 작업 교육및 실습</t>
    <phoneticPr fontId="11" type="noConversion"/>
  </si>
  <si>
    <t>LPG 가스</t>
    <phoneticPr fontId="11" type="noConversion"/>
  </si>
  <si>
    <t xml:space="preserve">5. 주방 11월 기물조사 </t>
    <phoneticPr fontId="11" type="noConversion"/>
  </si>
  <si>
    <t>유진어머님</t>
    <phoneticPr fontId="11" type="noConversion"/>
  </si>
  <si>
    <t>법원관계자</t>
    <phoneticPr fontId="11" type="noConversion"/>
  </si>
  <si>
    <t>2013.11.26</t>
    <phoneticPr fontId="6" type="noConversion"/>
  </si>
  <si>
    <t>이선희 님</t>
    <phoneticPr fontId="11" type="noConversion"/>
  </si>
  <si>
    <t>남신향 님</t>
    <phoneticPr fontId="11" type="noConversion"/>
  </si>
  <si>
    <t>1. 쏙가재 에피타이저 조리방법 변경 테스팅</t>
    <phoneticPr fontId="11" type="noConversion"/>
  </si>
  <si>
    <t>2. 삼치 파스타 소스변경 테스팅</t>
    <phoneticPr fontId="11" type="noConversion"/>
  </si>
  <si>
    <t>4. 사무실, 주방 냉동실 식자재 정리</t>
    <phoneticPr fontId="11" type="noConversion"/>
  </si>
  <si>
    <t>3. 비프버거 소스및 토핑물 변경 테스팅</t>
    <phoneticPr fontId="11" type="noConversion"/>
  </si>
  <si>
    <t>1. 정말순 사원 쏙가재 에피타이저 소스조리방법 교육</t>
    <phoneticPr fontId="11" type="noConversion"/>
  </si>
  <si>
    <t xml:space="preserve">   디너set 에피타이저 변경내용 재교육및 플레이팅 교육</t>
    <phoneticPr fontId="11" type="noConversion"/>
  </si>
  <si>
    <t>2. 비프버거패티 소스및 반죽 작업 교육및 실습</t>
    <phoneticPr fontId="11" type="noConversion"/>
  </si>
  <si>
    <t xml:space="preserve">   해산물 미장 들어가는 메뉴 조리시 유의점 교육</t>
    <phoneticPr fontId="11" type="noConversion"/>
  </si>
  <si>
    <t>3. 배인호 사원 생크림 수제버터 작업방법 교육</t>
    <phoneticPr fontId="11" type="noConversion"/>
  </si>
  <si>
    <t xml:space="preserve">   디너set 에피타이저 조리방법 교육</t>
    <phoneticPr fontId="11" type="noConversion"/>
  </si>
  <si>
    <t>5. 이다영 사원 누적 하프휴무 당일적용</t>
    <phoneticPr fontId="11" type="noConversion"/>
  </si>
  <si>
    <t>star-pastilla</t>
    <phoneticPr fontId="11" type="noConversion"/>
  </si>
  <si>
    <t>MareZupa</t>
    <phoneticPr fontId="11" type="noConversion"/>
  </si>
  <si>
    <t>Cutlet</t>
    <phoneticPr fontId="11" type="noConversion"/>
  </si>
  <si>
    <t>김진영님 소개로 방문</t>
    <phoneticPr fontId="11" type="noConversion"/>
  </si>
  <si>
    <t>1. 블로거 이용 고객님 문의 이어지고 있습니다.</t>
    <phoneticPr fontId="11" type="noConversion"/>
  </si>
  <si>
    <t>2. 주변직장인 이용 고객님 주로 방문해주셨으며 단품메뉴</t>
    <phoneticPr fontId="11" type="noConversion"/>
  </si>
  <si>
    <t xml:space="preserve">1. 블로거 이용건에 대한 응대 원할하게 </t>
    <phoneticPr fontId="11" type="noConversion"/>
  </si>
  <si>
    <t>이뤄질수 있도록 교육 실시</t>
    <phoneticPr fontId="11" type="noConversion"/>
  </si>
  <si>
    <t>2. 단체 이용 문의에 대해서 기본적인</t>
    <phoneticPr fontId="11" type="noConversion"/>
  </si>
  <si>
    <t>사항 교육 실시</t>
    <phoneticPr fontId="11" type="noConversion"/>
  </si>
  <si>
    <t>2013.11.27</t>
    <phoneticPr fontId="6" type="noConversion"/>
  </si>
  <si>
    <t>자전거 자물쇠</t>
    <phoneticPr fontId="11" type="noConversion"/>
  </si>
  <si>
    <t>위드블로그</t>
    <phoneticPr fontId="11" type="noConversion"/>
  </si>
  <si>
    <t>요성현 님</t>
    <phoneticPr fontId="11" type="noConversion"/>
  </si>
  <si>
    <t>최은경 님</t>
    <phoneticPr fontId="11" type="noConversion"/>
  </si>
  <si>
    <t>노현미 님</t>
    <phoneticPr fontId="11" type="noConversion"/>
  </si>
  <si>
    <t>부산직원</t>
    <phoneticPr fontId="11" type="noConversion"/>
  </si>
  <si>
    <t>1. 보리샐러드, 까프레제 샐러드, 감자 샐러드</t>
    <phoneticPr fontId="11" type="noConversion"/>
  </si>
  <si>
    <t xml:space="preserve">   테스팅 생산</t>
    <phoneticPr fontId="11" type="noConversion"/>
  </si>
  <si>
    <t>2. 크리스마스 레시피 작업</t>
    <phoneticPr fontId="11" type="noConversion"/>
  </si>
  <si>
    <t>3. 달팽이 그라틴, 우오바 테스팅</t>
    <phoneticPr fontId="11" type="noConversion"/>
  </si>
  <si>
    <t>4. 블로거 시식(까르보나라 그라틴, 머쉬룸 파스타)</t>
    <phoneticPr fontId="11" type="noConversion"/>
  </si>
  <si>
    <t>5. 부산직원 시식</t>
    <phoneticPr fontId="11" type="noConversion"/>
  </si>
  <si>
    <t xml:space="preserve">    (감자샐러드, 머쉬룸 파스타, 꽃게파스타)</t>
    <phoneticPr fontId="11" type="noConversion"/>
  </si>
  <si>
    <t>1. 달팽이 그라틴(크리스마스 set) 테스팅 생산</t>
    <phoneticPr fontId="11" type="noConversion"/>
  </si>
  <si>
    <t xml:space="preserve">   보리 샐러드(크리스마스set) 교육</t>
    <phoneticPr fontId="11" type="noConversion"/>
  </si>
  <si>
    <t>2. 김유미 사원 우오바(크리스마스 set) 테스팅 생산</t>
    <phoneticPr fontId="11" type="noConversion"/>
  </si>
  <si>
    <t xml:space="preserve">   단호박 soup 조리방법 재교육및 생산</t>
    <phoneticPr fontId="11" type="noConversion"/>
  </si>
  <si>
    <t xml:space="preserve">   식자재 활용법 교육</t>
    <phoneticPr fontId="11" type="noConversion"/>
  </si>
  <si>
    <t>3. 박용수 사원 머쉬룸 파스타 토마토소스 변경 생산</t>
    <phoneticPr fontId="11" type="noConversion"/>
  </si>
  <si>
    <t xml:space="preserve">   (손님 요청)</t>
    <phoneticPr fontId="11" type="noConversion"/>
  </si>
  <si>
    <t xml:space="preserve">   웰링턴 조리방법 재교육및 생산</t>
    <phoneticPr fontId="11" type="noConversion"/>
  </si>
  <si>
    <t>4. 배인호 사원 생크림 수제버터 작업및 제공</t>
    <phoneticPr fontId="11" type="noConversion"/>
  </si>
  <si>
    <t xml:space="preserve">   감자샐러드(크리스마스set) 테스팅 생산</t>
    <phoneticPr fontId="11" type="noConversion"/>
  </si>
  <si>
    <t xml:space="preserve">    시져샐러드 드레싱 양조절 교육</t>
    <phoneticPr fontId="11" type="noConversion"/>
  </si>
  <si>
    <t xml:space="preserve">    보리샐러드(크리스마스 set) 교육</t>
    <phoneticPr fontId="11" type="noConversion"/>
  </si>
  <si>
    <t>Mare zuppa</t>
    <phoneticPr fontId="11" type="noConversion"/>
  </si>
  <si>
    <t>정화영,김주영</t>
    <phoneticPr fontId="11" type="noConversion"/>
  </si>
  <si>
    <t>1. 학부모 모임 이용 고객님 지속적으로 방문해 주시며, 법</t>
    <phoneticPr fontId="11" type="noConversion"/>
  </si>
  <si>
    <t xml:space="preserve">원 관계자 및 주변 직장인 고객님 세트와 단품 다양하게 </t>
    <phoneticPr fontId="11" type="noConversion"/>
  </si>
  <si>
    <t>2. 크리스마스 트리 설치하였습니다.</t>
    <phoneticPr fontId="11" type="noConversion"/>
  </si>
  <si>
    <t>1. 계단 난간부분 점검</t>
    <phoneticPr fontId="11" type="noConversion"/>
  </si>
  <si>
    <t>계단 난감부분 발자국 제거하며 대청소</t>
    <phoneticPr fontId="11" type="noConversion"/>
  </si>
  <si>
    <t>실시</t>
    <phoneticPr fontId="11" type="noConversion"/>
  </si>
  <si>
    <t>이용해 주셨습니다.</t>
    <phoneticPr fontId="11" type="noConversion"/>
  </si>
</sst>
</file>

<file path=xl/styles.xml><?xml version="1.0" encoding="utf-8"?>
<styleSheet xmlns="http://schemas.openxmlformats.org/spreadsheetml/2006/main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12">
    <font>
      <sz val="12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b/>
      <sz val="12"/>
      <color theme="1"/>
      <name val="나눔고딕OTF"/>
      <charset val="129"/>
    </font>
    <font>
      <sz val="12"/>
      <color theme="1"/>
      <name val="나눔고딕OTF"/>
      <charset val="129"/>
    </font>
    <font>
      <sz val="12"/>
      <color rgb="FF000000"/>
      <name val="나눔고딕OTF"/>
      <charset val="129"/>
    </font>
    <font>
      <sz val="8"/>
      <name val="맑은 고딕"/>
      <family val="2"/>
      <scheme val="minor"/>
    </font>
    <font>
      <b/>
      <sz val="15"/>
      <color theme="1"/>
      <name val="나눔고딕OTF"/>
      <charset val="129"/>
    </font>
    <font>
      <b/>
      <sz val="12"/>
      <color rgb="FF000000"/>
      <name val="나눔고딕OTF"/>
      <charset val="129"/>
    </font>
    <font>
      <sz val="10"/>
      <color rgb="FF000000"/>
      <name val="나눔고딕OTF"/>
      <charset val="129"/>
    </font>
    <font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</borders>
  <cellStyleXfs count="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</cellStyleXfs>
  <cellXfs count="247">
    <xf numFmtId="0" fontId="0" fillId="0" borderId="0" xfId="0"/>
    <xf numFmtId="0" fontId="4" fillId="0" borderId="1" xfId="0" applyFont="1" applyBorder="1"/>
    <xf numFmtId="0" fontId="3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4" fillId="0" borderId="6" xfId="0" applyFont="1" applyBorder="1" applyAlignment="1"/>
    <xf numFmtId="0" fontId="3" fillId="0" borderId="1" xfId="0" applyFont="1" applyBorder="1" applyAlignment="1">
      <alignment horizontal="left" vertical="center"/>
    </xf>
    <xf numFmtId="20" fontId="4" fillId="0" borderId="1" xfId="0" applyNumberFormat="1" applyFont="1" applyBorder="1" applyAlignment="1">
      <alignment horizontal="center" vertical="center"/>
    </xf>
    <xf numFmtId="41" fontId="5" fillId="0" borderId="1" xfId="35" applyFont="1" applyBorder="1" applyAlignment="1">
      <alignment horizontal="left"/>
    </xf>
    <xf numFmtId="0" fontId="4" fillId="0" borderId="1" xfId="0" applyFont="1" applyBorder="1" applyAlignment="1"/>
    <xf numFmtId="41" fontId="5" fillId="0" borderId="1" xfId="35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1" fontId="5" fillId="0" borderId="11" xfId="35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41" fontId="5" fillId="0" borderId="11" xfId="35" applyFont="1" applyBorder="1" applyAlignment="1">
      <alignment horizontal="left"/>
    </xf>
    <xf numFmtId="0" fontId="5" fillId="0" borderId="17" xfId="0" applyFont="1" applyBorder="1" applyAlignment="1">
      <alignment horizontal="center" vertical="center"/>
    </xf>
    <xf numFmtId="42" fontId="5" fillId="0" borderId="18" xfId="36" applyFont="1" applyBorder="1" applyAlignment="1">
      <alignment horizontal="center" vertical="center"/>
    </xf>
    <xf numFmtId="0" fontId="5" fillId="0" borderId="18" xfId="0" applyFont="1" applyBorder="1" applyAlignment="1"/>
    <xf numFmtId="0" fontId="5" fillId="0" borderId="18" xfId="0" applyFont="1" applyBorder="1" applyAlignment="1">
      <alignment horizontal="center" vertical="center"/>
    </xf>
    <xf numFmtId="41" fontId="5" fillId="0" borderId="18" xfId="35" applyFont="1" applyBorder="1" applyAlignment="1">
      <alignment horizontal="left"/>
    </xf>
    <xf numFmtId="0" fontId="5" fillId="0" borderId="19" xfId="0" applyFont="1" applyBorder="1" applyAlignment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5" fillId="0" borderId="11" xfId="0" applyFont="1" applyBorder="1" applyAlignment="1"/>
    <xf numFmtId="0" fontId="8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8" xfId="0" applyFont="1" applyBorder="1" applyAlignment="1"/>
    <xf numFmtId="0" fontId="5" fillId="0" borderId="10" xfId="0" applyFont="1" applyBorder="1" applyAlignment="1"/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1" fontId="4" fillId="0" borderId="8" xfId="35" applyFont="1" applyBorder="1" applyAlignment="1">
      <alignment horizontal="center"/>
    </xf>
    <xf numFmtId="41" fontId="4" fillId="0" borderId="10" xfId="35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1" fontId="4" fillId="0" borderId="8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</cellXfs>
  <cellStyles count="37">
    <cellStyle name="쉼표 [0]" xfId="35" builtinId="6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6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topLeftCell="A25" zoomScale="85" zoomScaleNormal="85" zoomScalePageLayoutView="150"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25" t="s">
        <v>22</v>
      </c>
      <c r="B1" s="225"/>
      <c r="C1" s="225"/>
      <c r="D1" s="225"/>
      <c r="E1" s="225"/>
      <c r="F1" s="225"/>
      <c r="G1" s="225"/>
    </row>
    <row r="2" spans="1:8" ht="20.100000000000001" customHeight="1">
      <c r="A2" s="22" t="s">
        <v>24</v>
      </c>
      <c r="B2" s="226" t="s">
        <v>37</v>
      </c>
      <c r="C2" s="227"/>
      <c r="D2" s="22" t="s">
        <v>1</v>
      </c>
      <c r="E2" s="22" t="s">
        <v>25</v>
      </c>
      <c r="F2" s="23" t="s">
        <v>0</v>
      </c>
      <c r="G2" s="1"/>
    </row>
    <row r="3" spans="1:8" ht="24" customHeight="1">
      <c r="A3" s="211" t="s">
        <v>15</v>
      </c>
      <c r="B3" s="211"/>
      <c r="C3" s="211"/>
      <c r="D3" s="228" t="s">
        <v>16</v>
      </c>
      <c r="E3" s="20" t="s">
        <v>23</v>
      </c>
      <c r="F3" s="20"/>
      <c r="G3" s="230"/>
      <c r="H3" s="230"/>
    </row>
    <row r="4" spans="1:8" ht="20.100000000000001" customHeight="1">
      <c r="A4" s="22" t="s">
        <v>2</v>
      </c>
      <c r="B4" s="231">
        <v>842400</v>
      </c>
      <c r="C4" s="232"/>
      <c r="D4" s="229"/>
      <c r="E4" s="219" t="s">
        <v>32</v>
      </c>
      <c r="F4" s="233"/>
      <c r="G4" s="234"/>
    </row>
    <row r="5" spans="1:8" ht="20.100000000000001" customHeight="1">
      <c r="A5" s="22" t="s">
        <v>3</v>
      </c>
      <c r="B5" s="235">
        <f>B6-B4</f>
        <v>658030</v>
      </c>
      <c r="C5" s="218"/>
      <c r="D5" s="229"/>
      <c r="E5" s="220" t="s">
        <v>33</v>
      </c>
      <c r="F5" s="236"/>
      <c r="G5" s="237"/>
    </row>
    <row r="6" spans="1:8" ht="20.100000000000001" customHeight="1">
      <c r="A6" s="22" t="s">
        <v>4</v>
      </c>
      <c r="B6" s="231">
        <f>1433680+66750</f>
        <v>1500430</v>
      </c>
      <c r="C6" s="232"/>
      <c r="D6" s="229"/>
      <c r="E6" s="221" t="s">
        <v>34</v>
      </c>
      <c r="F6" s="238"/>
      <c r="G6" s="239"/>
    </row>
    <row r="7" spans="1:8" ht="27.95" customHeight="1">
      <c r="A7" s="24" t="s">
        <v>14</v>
      </c>
      <c r="B7" s="24"/>
      <c r="C7" s="24"/>
      <c r="D7" s="2"/>
      <c r="E7" s="4"/>
      <c r="F7" s="4"/>
      <c r="G7" s="4"/>
    </row>
    <row r="8" spans="1:8" ht="20.100000000000001" customHeight="1">
      <c r="A8" s="219" t="s">
        <v>29</v>
      </c>
      <c r="B8" s="1" t="s">
        <v>58</v>
      </c>
      <c r="C8" s="1">
        <v>8</v>
      </c>
      <c r="D8" s="222" t="s">
        <v>5</v>
      </c>
      <c r="E8" s="8" t="s">
        <v>36</v>
      </c>
      <c r="F8" s="23"/>
      <c r="G8" s="5"/>
    </row>
    <row r="9" spans="1:8" ht="20.100000000000001" customHeight="1">
      <c r="A9" s="220"/>
      <c r="B9" s="1" t="s">
        <v>88</v>
      </c>
      <c r="C9" s="1">
        <v>2</v>
      </c>
      <c r="D9" s="223"/>
      <c r="E9" s="1" t="s">
        <v>57</v>
      </c>
      <c r="F9" s="23"/>
      <c r="G9" s="23"/>
    </row>
    <row r="10" spans="1:8" ht="20.100000000000001" customHeight="1">
      <c r="A10" s="220"/>
      <c r="B10" s="1" t="s">
        <v>59</v>
      </c>
      <c r="C10" s="1">
        <v>3</v>
      </c>
      <c r="D10" s="223"/>
      <c r="E10" s="1" t="s">
        <v>35</v>
      </c>
      <c r="F10" s="23"/>
      <c r="G10" s="23"/>
    </row>
    <row r="11" spans="1:8" ht="20.100000000000001" customHeight="1">
      <c r="A11" s="221"/>
      <c r="B11" s="1"/>
      <c r="C11" s="1"/>
      <c r="D11" s="224"/>
      <c r="E11" s="8"/>
      <c r="F11" s="23"/>
      <c r="G11" s="23"/>
    </row>
    <row r="12" spans="1:8" ht="27.95" customHeight="1">
      <c r="A12" s="24" t="s">
        <v>21</v>
      </c>
      <c r="B12" s="24"/>
      <c r="C12" s="24"/>
      <c r="D12" s="24"/>
      <c r="E12" s="2"/>
      <c r="F12" s="2"/>
      <c r="G12" s="21"/>
    </row>
    <row r="13" spans="1:8" ht="18.95" customHeight="1">
      <c r="A13" s="1"/>
      <c r="B13" s="23" t="s">
        <v>7</v>
      </c>
      <c r="C13" s="23" t="s">
        <v>10</v>
      </c>
      <c r="D13" s="23" t="s">
        <v>11</v>
      </c>
      <c r="E13" s="216" t="s">
        <v>12</v>
      </c>
      <c r="F13" s="217"/>
      <c r="G13" s="218"/>
    </row>
    <row r="14" spans="1:8" ht="17.100000000000001" customHeight="1">
      <c r="A14" s="190" t="s">
        <v>8</v>
      </c>
      <c r="B14" s="6">
        <v>0.41666666666666669</v>
      </c>
      <c r="C14" s="26" t="s">
        <v>41</v>
      </c>
      <c r="D14" s="22">
        <v>7</v>
      </c>
      <c r="E14" s="216"/>
      <c r="F14" s="217"/>
      <c r="G14" s="218"/>
    </row>
    <row r="15" spans="1:8" ht="18.95" customHeight="1">
      <c r="A15" s="191"/>
      <c r="B15" s="6">
        <v>0.42708333333333331</v>
      </c>
      <c r="C15" s="26" t="s">
        <v>40</v>
      </c>
      <c r="D15" s="22">
        <v>4</v>
      </c>
      <c r="E15" s="216"/>
      <c r="F15" s="217"/>
      <c r="G15" s="218"/>
    </row>
    <row r="16" spans="1:8" ht="18.95" customHeight="1">
      <c r="A16" s="191"/>
      <c r="B16" s="6">
        <v>0.45833333333333331</v>
      </c>
      <c r="C16" s="26" t="s">
        <v>39</v>
      </c>
      <c r="D16" s="22">
        <v>3</v>
      </c>
      <c r="E16" s="216"/>
      <c r="F16" s="217"/>
      <c r="G16" s="218"/>
    </row>
    <row r="17" spans="1:7" ht="18.95" customHeight="1">
      <c r="A17" s="191"/>
      <c r="B17" s="6">
        <v>0.4861111111111111</v>
      </c>
      <c r="C17" s="26" t="s">
        <v>38</v>
      </c>
      <c r="D17" s="22">
        <v>5</v>
      </c>
      <c r="E17" s="216"/>
      <c r="F17" s="217"/>
      <c r="G17" s="218"/>
    </row>
    <row r="18" spans="1:7" ht="18.95" customHeight="1">
      <c r="A18" s="191"/>
      <c r="B18" s="6"/>
      <c r="C18" s="25"/>
      <c r="D18" s="22"/>
      <c r="E18" s="216"/>
      <c r="F18" s="217"/>
      <c r="G18" s="218"/>
    </row>
    <row r="19" spans="1:7" ht="18.95" customHeight="1">
      <c r="A19" s="191"/>
      <c r="B19" s="6"/>
      <c r="C19" s="25"/>
      <c r="D19" s="22"/>
      <c r="E19" s="216"/>
      <c r="F19" s="217"/>
      <c r="G19" s="218"/>
    </row>
    <row r="20" spans="1:7" ht="18.95" customHeight="1">
      <c r="A20" s="191"/>
      <c r="B20" s="6"/>
      <c r="C20" s="22"/>
      <c r="D20" s="22"/>
      <c r="E20" s="216"/>
      <c r="F20" s="217"/>
      <c r="G20" s="218"/>
    </row>
    <row r="21" spans="1:7" ht="18.95" customHeight="1">
      <c r="A21" s="191"/>
      <c r="B21" s="6"/>
      <c r="C21" s="22"/>
      <c r="D21" s="22"/>
      <c r="E21" s="216"/>
      <c r="F21" s="217"/>
      <c r="G21" s="218"/>
    </row>
    <row r="22" spans="1:7" ht="18.95" customHeight="1">
      <c r="A22" s="192"/>
      <c r="B22" s="6"/>
      <c r="C22" s="22"/>
      <c r="D22" s="22"/>
      <c r="E22" s="216"/>
      <c r="F22" s="217"/>
      <c r="G22" s="218"/>
    </row>
    <row r="23" spans="1:7" ht="20.100000000000001" customHeight="1">
      <c r="A23" s="212" t="s">
        <v>9</v>
      </c>
      <c r="B23" s="6"/>
      <c r="C23" s="22"/>
      <c r="D23" s="22"/>
      <c r="E23" s="215"/>
      <c r="F23" s="215"/>
      <c r="G23" s="215"/>
    </row>
    <row r="24" spans="1:7" ht="21" customHeight="1">
      <c r="A24" s="212"/>
      <c r="B24" s="6"/>
      <c r="C24" s="22"/>
      <c r="D24" s="22"/>
      <c r="E24" s="215"/>
      <c r="F24" s="215"/>
      <c r="G24" s="215"/>
    </row>
    <row r="25" spans="1:7" ht="18.95" customHeight="1">
      <c r="A25" s="212"/>
      <c r="B25" s="6"/>
      <c r="C25" s="22"/>
      <c r="D25" s="22"/>
      <c r="E25" s="215"/>
      <c r="F25" s="215"/>
      <c r="G25" s="215"/>
    </row>
    <row r="26" spans="1:7" ht="18.95" customHeight="1">
      <c r="A26" s="212"/>
      <c r="B26" s="6"/>
      <c r="C26" s="22"/>
      <c r="D26" s="22"/>
      <c r="E26" s="215"/>
      <c r="F26" s="215"/>
      <c r="G26" s="215"/>
    </row>
    <row r="27" spans="1:7" ht="18.95" customHeight="1">
      <c r="A27" s="212"/>
      <c r="B27" s="6"/>
      <c r="C27" s="22"/>
      <c r="D27" s="22"/>
      <c r="E27" s="216"/>
      <c r="F27" s="217"/>
      <c r="G27" s="218"/>
    </row>
    <row r="28" spans="1:7" ht="21.95" customHeight="1">
      <c r="A28" s="212"/>
      <c r="B28" s="6"/>
      <c r="C28" s="22"/>
      <c r="D28" s="22"/>
      <c r="E28" s="215"/>
      <c r="F28" s="215"/>
      <c r="G28" s="215"/>
    </row>
    <row r="29" spans="1:7" ht="26.1" customHeight="1">
      <c r="A29" s="211" t="s">
        <v>20</v>
      </c>
      <c r="B29" s="211"/>
      <c r="C29" s="211"/>
      <c r="D29" s="211"/>
      <c r="E29" s="211"/>
      <c r="F29" s="211"/>
      <c r="G29" s="211"/>
    </row>
    <row r="30" spans="1:7" ht="18.95" customHeight="1">
      <c r="A30" s="212" t="s">
        <v>13</v>
      </c>
      <c r="B30" s="213" t="s">
        <v>42</v>
      </c>
      <c r="C30" s="214"/>
      <c r="D30" s="212" t="s">
        <v>30</v>
      </c>
      <c r="E30" s="205" t="s">
        <v>60</v>
      </c>
      <c r="F30" s="209"/>
      <c r="G30" s="206"/>
    </row>
    <row r="31" spans="1:7" ht="18" customHeight="1">
      <c r="A31" s="212"/>
      <c r="B31" s="199" t="s">
        <v>43</v>
      </c>
      <c r="C31" s="199"/>
      <c r="D31" s="212"/>
      <c r="E31" s="200" t="s">
        <v>61</v>
      </c>
      <c r="F31" s="201"/>
      <c r="G31" s="202"/>
    </row>
    <row r="32" spans="1:7" ht="18" customHeight="1">
      <c r="A32" s="212"/>
      <c r="B32" s="199" t="s">
        <v>44</v>
      </c>
      <c r="C32" s="199"/>
      <c r="D32" s="212"/>
      <c r="E32" s="200"/>
      <c r="F32" s="201"/>
      <c r="G32" s="202"/>
    </row>
    <row r="33" spans="1:7" ht="18" customHeight="1">
      <c r="A33" s="212"/>
      <c r="B33" s="199" t="s">
        <v>45</v>
      </c>
      <c r="C33" s="199"/>
      <c r="D33" s="212"/>
      <c r="E33" s="200"/>
      <c r="F33" s="201"/>
      <c r="G33" s="202"/>
    </row>
    <row r="34" spans="1:7" ht="18" customHeight="1">
      <c r="A34" s="212"/>
      <c r="B34" s="203" t="s">
        <v>46</v>
      </c>
      <c r="C34" s="203"/>
      <c r="D34" s="212"/>
      <c r="E34" s="200"/>
      <c r="F34" s="201"/>
      <c r="G34" s="202"/>
    </row>
    <row r="35" spans="1:7" ht="18.95" customHeight="1">
      <c r="A35" s="212"/>
      <c r="B35" s="204"/>
      <c r="C35" s="204"/>
      <c r="D35" s="212"/>
      <c r="E35" s="200"/>
      <c r="F35" s="201"/>
      <c r="G35" s="202"/>
    </row>
    <row r="36" spans="1:7" ht="24" customHeight="1">
      <c r="A36" s="198" t="s">
        <v>17</v>
      </c>
      <c r="B36" s="198"/>
      <c r="C36" s="198"/>
      <c r="D36" s="198"/>
      <c r="E36" s="198"/>
      <c r="F36" s="198"/>
      <c r="G36" s="198"/>
    </row>
    <row r="37" spans="1:7" ht="27" customHeight="1">
      <c r="A37" s="190" t="s">
        <v>13</v>
      </c>
      <c r="B37" s="205" t="s">
        <v>26</v>
      </c>
      <c r="C37" s="206"/>
      <c r="D37" s="190" t="s">
        <v>6</v>
      </c>
      <c r="E37" s="205" t="s">
        <v>26</v>
      </c>
      <c r="F37" s="209"/>
      <c r="G37" s="206"/>
    </row>
    <row r="38" spans="1:7" ht="15.95" customHeight="1">
      <c r="A38" s="192"/>
      <c r="B38" s="207"/>
      <c r="C38" s="208"/>
      <c r="D38" s="192"/>
      <c r="E38" s="207"/>
      <c r="F38" s="210"/>
      <c r="G38" s="208"/>
    </row>
    <row r="39" spans="1:7" ht="27" customHeight="1">
      <c r="A39" s="198" t="s">
        <v>31</v>
      </c>
      <c r="B39" s="198"/>
      <c r="C39" s="198"/>
      <c r="D39" s="198"/>
      <c r="E39" s="198"/>
      <c r="F39" s="198"/>
      <c r="G39" s="198"/>
    </row>
    <row r="40" spans="1:7" ht="20.100000000000001" customHeight="1">
      <c r="A40" s="190" t="s">
        <v>13</v>
      </c>
      <c r="B40" s="180" t="s">
        <v>47</v>
      </c>
      <c r="C40" s="180"/>
      <c r="D40" s="180"/>
      <c r="E40" s="190" t="s">
        <v>6</v>
      </c>
      <c r="F40" s="181" t="s">
        <v>62</v>
      </c>
      <c r="G40" s="181"/>
    </row>
    <row r="41" spans="1:7" ht="20.100000000000001" customHeight="1">
      <c r="A41" s="191"/>
      <c r="B41" s="180" t="s">
        <v>48</v>
      </c>
      <c r="C41" s="180"/>
      <c r="D41" s="180"/>
      <c r="E41" s="191"/>
      <c r="F41" s="181" t="s">
        <v>63</v>
      </c>
      <c r="G41" s="181"/>
    </row>
    <row r="42" spans="1:7" ht="20.100000000000001" customHeight="1">
      <c r="A42" s="191"/>
      <c r="B42" s="180" t="s">
        <v>49</v>
      </c>
      <c r="C42" s="180"/>
      <c r="D42" s="180"/>
      <c r="E42" s="191"/>
      <c r="F42" s="181" t="s">
        <v>64</v>
      </c>
      <c r="G42" s="181"/>
    </row>
    <row r="43" spans="1:7" ht="20.100000000000001" customHeight="1">
      <c r="A43" s="191"/>
      <c r="B43" s="180" t="s">
        <v>50</v>
      </c>
      <c r="C43" s="180"/>
      <c r="D43" s="180"/>
      <c r="E43" s="191"/>
      <c r="F43" s="181"/>
      <c r="G43" s="181"/>
    </row>
    <row r="44" spans="1:7" ht="20.100000000000001" customHeight="1">
      <c r="A44" s="191"/>
      <c r="B44" s="193" t="s">
        <v>51</v>
      </c>
      <c r="C44" s="194"/>
      <c r="D44" s="195"/>
      <c r="E44" s="191"/>
      <c r="F44" s="196"/>
      <c r="G44" s="197"/>
    </row>
    <row r="45" spans="1:7" ht="20.100000000000001" customHeight="1">
      <c r="A45" s="191"/>
      <c r="B45" s="193" t="s">
        <v>52</v>
      </c>
      <c r="C45" s="194"/>
      <c r="D45" s="195"/>
      <c r="E45" s="191"/>
      <c r="F45" s="196"/>
      <c r="G45" s="197"/>
    </row>
    <row r="46" spans="1:7" ht="20.100000000000001" customHeight="1">
      <c r="A46" s="191"/>
      <c r="B46" s="180" t="s">
        <v>53</v>
      </c>
      <c r="C46" s="180"/>
      <c r="D46" s="180"/>
      <c r="E46" s="191"/>
      <c r="F46" s="181"/>
      <c r="G46" s="181"/>
    </row>
    <row r="47" spans="1:7" ht="20.100000000000001" customHeight="1">
      <c r="A47" s="192"/>
      <c r="B47" s="180" t="s">
        <v>54</v>
      </c>
      <c r="C47" s="180"/>
      <c r="D47" s="180"/>
      <c r="E47" s="192"/>
      <c r="F47" s="181"/>
      <c r="G47" s="181"/>
    </row>
    <row r="48" spans="1:7" ht="24" customHeight="1">
      <c r="A48" s="182" t="s">
        <v>28</v>
      </c>
      <c r="B48" s="182"/>
      <c r="C48" s="182"/>
      <c r="D48" s="182"/>
      <c r="E48" s="182"/>
      <c r="F48" s="182"/>
      <c r="G48" s="182"/>
    </row>
    <row r="49" spans="1:7" ht="27" customHeight="1">
      <c r="A49" s="183" t="s">
        <v>13</v>
      </c>
      <c r="B49" s="3" t="s">
        <v>18</v>
      </c>
      <c r="C49" s="3" t="s">
        <v>19</v>
      </c>
      <c r="D49" s="183" t="s">
        <v>6</v>
      </c>
      <c r="E49" s="3" t="s">
        <v>18</v>
      </c>
      <c r="F49" s="185" t="s">
        <v>19</v>
      </c>
      <c r="G49" s="186"/>
    </row>
    <row r="50" spans="1:7" ht="15.95" customHeight="1">
      <c r="A50" s="184"/>
      <c r="B50" s="9">
        <v>1000</v>
      </c>
      <c r="C50" s="10" t="s">
        <v>56</v>
      </c>
      <c r="D50" s="184"/>
      <c r="E50" s="7"/>
      <c r="F50" s="187"/>
      <c r="G50" s="187"/>
    </row>
    <row r="51" spans="1:7" ht="20.100000000000001" customHeight="1">
      <c r="A51" s="184"/>
      <c r="B51" s="9">
        <v>4200</v>
      </c>
      <c r="C51" s="10" t="s">
        <v>55</v>
      </c>
      <c r="D51" s="184"/>
      <c r="E51" s="7"/>
      <c r="F51" s="187"/>
      <c r="G51" s="187"/>
    </row>
    <row r="52" spans="1:7" ht="20.100000000000001" customHeight="1">
      <c r="A52" s="184"/>
      <c r="B52" s="9"/>
      <c r="C52" s="10"/>
      <c r="D52" s="184"/>
      <c r="E52" s="7"/>
      <c r="F52" s="188"/>
      <c r="G52" s="189"/>
    </row>
    <row r="53" spans="1:7" ht="20.100000000000001" customHeight="1">
      <c r="A53" s="184"/>
      <c r="B53" s="9"/>
      <c r="C53" s="10"/>
      <c r="D53" s="184"/>
      <c r="E53" s="7"/>
      <c r="F53" s="188"/>
      <c r="G53" s="189"/>
    </row>
    <row r="54" spans="1:7" ht="20.100000000000001" customHeight="1">
      <c r="A54" s="184"/>
      <c r="B54" s="9"/>
      <c r="C54" s="10"/>
      <c r="D54" s="184"/>
      <c r="E54" s="7"/>
      <c r="F54" s="188"/>
      <c r="G54" s="189"/>
    </row>
    <row r="55" spans="1:7" ht="20.100000000000001" customHeight="1">
      <c r="A55" s="184"/>
      <c r="B55" s="9"/>
      <c r="C55" s="10"/>
      <c r="D55" s="184"/>
      <c r="E55" s="7"/>
      <c r="F55" s="188"/>
      <c r="G55" s="189"/>
    </row>
    <row r="56" spans="1:7" ht="20.100000000000001" customHeight="1">
      <c r="A56" s="184"/>
      <c r="B56" s="9"/>
      <c r="C56" s="10"/>
      <c r="D56" s="184"/>
      <c r="E56" s="7"/>
      <c r="F56" s="188"/>
      <c r="G56" s="189"/>
    </row>
    <row r="57" spans="1:7" ht="18" customHeight="1" thickBot="1">
      <c r="A57" s="184"/>
      <c r="B57" s="11"/>
      <c r="C57" s="12"/>
      <c r="D57" s="184"/>
      <c r="E57" s="13"/>
      <c r="F57" s="175"/>
      <c r="G57" s="175"/>
    </row>
    <row r="58" spans="1:7" ht="27.75" customHeight="1" thickTop="1" thickBot="1">
      <c r="A58" s="14" t="s">
        <v>27</v>
      </c>
      <c r="B58" s="15">
        <f>SUM(B50:B57)</f>
        <v>5200</v>
      </c>
      <c r="C58" s="16"/>
      <c r="D58" s="17"/>
      <c r="E58" s="18"/>
      <c r="F58" s="16"/>
      <c r="G58" s="19"/>
    </row>
    <row r="59" spans="1:7" ht="24" customHeight="1">
      <c r="A59" s="176"/>
      <c r="B59" s="176"/>
      <c r="C59" s="176"/>
      <c r="D59" s="176"/>
      <c r="E59" s="176"/>
      <c r="F59" s="176"/>
      <c r="G59" s="176"/>
    </row>
    <row r="60" spans="1:7" ht="54.95" customHeight="1">
      <c r="A60" s="177"/>
      <c r="B60" s="178"/>
      <c r="C60" s="178"/>
      <c r="D60" s="178"/>
      <c r="E60" s="178"/>
      <c r="F60" s="178"/>
      <c r="G60" s="179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64"/>
  <sheetViews>
    <sheetView topLeftCell="A13" workbookViewId="0">
      <selection activeCell="B45" sqref="B45:D45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25" t="s">
        <v>261</v>
      </c>
      <c r="B1" s="225"/>
      <c r="C1" s="225"/>
      <c r="D1" s="225"/>
      <c r="E1" s="225"/>
      <c r="F1" s="225"/>
      <c r="G1" s="225"/>
    </row>
    <row r="2" spans="1:8" ht="20.100000000000001" customHeight="1">
      <c r="A2" s="70" t="s">
        <v>24</v>
      </c>
      <c r="B2" s="226" t="s">
        <v>328</v>
      </c>
      <c r="C2" s="227"/>
      <c r="D2" s="70" t="s">
        <v>1</v>
      </c>
      <c r="E2" s="70" t="s">
        <v>331</v>
      </c>
      <c r="F2" s="71" t="s">
        <v>0</v>
      </c>
      <c r="G2" s="1"/>
    </row>
    <row r="3" spans="1:8" ht="24" customHeight="1">
      <c r="A3" s="211" t="s">
        <v>15</v>
      </c>
      <c r="B3" s="211"/>
      <c r="C3" s="211"/>
      <c r="D3" s="228" t="s">
        <v>16</v>
      </c>
      <c r="E3" s="69" t="s">
        <v>23</v>
      </c>
      <c r="F3" s="69"/>
      <c r="G3" s="230"/>
      <c r="H3" s="230"/>
    </row>
    <row r="4" spans="1:8" ht="20.100000000000001" customHeight="1">
      <c r="A4" s="70" t="s">
        <v>2</v>
      </c>
      <c r="B4" s="231"/>
      <c r="C4" s="232"/>
      <c r="D4" s="229"/>
      <c r="E4" s="219" t="s">
        <v>147</v>
      </c>
      <c r="F4" s="233"/>
      <c r="G4" s="234"/>
    </row>
    <row r="5" spans="1:8" ht="20.100000000000001" customHeight="1">
      <c r="A5" s="70" t="s">
        <v>3</v>
      </c>
      <c r="B5" s="235"/>
      <c r="C5" s="218"/>
      <c r="D5" s="229"/>
      <c r="E5" s="220" t="s">
        <v>148</v>
      </c>
      <c r="F5" s="236"/>
      <c r="G5" s="237"/>
    </row>
    <row r="6" spans="1:8" ht="20.100000000000001" customHeight="1">
      <c r="A6" s="70" t="s">
        <v>4</v>
      </c>
      <c r="B6" s="231">
        <v>1961690</v>
      </c>
      <c r="C6" s="232"/>
      <c r="D6" s="229"/>
      <c r="E6" s="221" t="s">
        <v>149</v>
      </c>
      <c r="F6" s="238"/>
      <c r="G6" s="239"/>
    </row>
    <row r="7" spans="1:8" ht="27.95" customHeight="1">
      <c r="A7" s="68" t="s">
        <v>14</v>
      </c>
      <c r="B7" s="68"/>
      <c r="C7" s="68"/>
      <c r="D7" s="2"/>
      <c r="E7" s="4"/>
      <c r="F7" s="4"/>
      <c r="G7" s="4"/>
    </row>
    <row r="8" spans="1:8" ht="20.100000000000001" customHeight="1">
      <c r="A8" s="219" t="s">
        <v>29</v>
      </c>
      <c r="B8" s="1" t="s">
        <v>336</v>
      </c>
      <c r="C8" s="1">
        <v>4</v>
      </c>
      <c r="D8" s="222" t="s">
        <v>5</v>
      </c>
      <c r="E8" s="8" t="s">
        <v>36</v>
      </c>
      <c r="F8" s="71"/>
      <c r="G8" s="5"/>
    </row>
    <row r="9" spans="1:8" ht="20.100000000000001" customHeight="1">
      <c r="A9" s="220"/>
      <c r="B9" s="1" t="s">
        <v>337</v>
      </c>
      <c r="C9" s="1">
        <v>5</v>
      </c>
      <c r="D9" s="223"/>
      <c r="E9" s="1" t="s">
        <v>57</v>
      </c>
      <c r="F9" s="71"/>
      <c r="G9" s="71"/>
      <c r="H9" t="s">
        <v>319</v>
      </c>
    </row>
    <row r="10" spans="1:8" ht="20.100000000000001" customHeight="1">
      <c r="A10" s="220"/>
      <c r="B10" s="1" t="s">
        <v>338</v>
      </c>
      <c r="C10" s="1">
        <v>8</v>
      </c>
      <c r="D10" s="223"/>
      <c r="E10" s="8" t="s">
        <v>67</v>
      </c>
      <c r="F10" s="71"/>
      <c r="G10" s="71"/>
    </row>
    <row r="11" spans="1:8" ht="20.100000000000001" customHeight="1">
      <c r="A11" s="221"/>
      <c r="B11" s="1" t="s">
        <v>339</v>
      </c>
      <c r="C11" s="1">
        <v>3</v>
      </c>
      <c r="D11" s="224"/>
      <c r="E11" s="8"/>
      <c r="F11" s="71"/>
      <c r="G11" s="71"/>
    </row>
    <row r="12" spans="1:8" ht="27.95" customHeight="1">
      <c r="A12" s="68" t="s">
        <v>21</v>
      </c>
      <c r="B12" s="68"/>
      <c r="C12" s="68"/>
      <c r="D12" s="68"/>
      <c r="E12" s="2"/>
      <c r="F12" s="2"/>
      <c r="G12" s="72"/>
    </row>
    <row r="13" spans="1:8" ht="18.95" customHeight="1">
      <c r="A13" s="1"/>
      <c r="B13" s="71" t="s">
        <v>7</v>
      </c>
      <c r="C13" s="71" t="s">
        <v>10</v>
      </c>
      <c r="D13" s="71" t="s">
        <v>11</v>
      </c>
      <c r="E13" s="216" t="s">
        <v>12</v>
      </c>
      <c r="F13" s="217"/>
      <c r="G13" s="218"/>
    </row>
    <row r="14" spans="1:8" ht="17.100000000000001" customHeight="1">
      <c r="A14" s="190" t="s">
        <v>8</v>
      </c>
      <c r="B14" s="6"/>
      <c r="C14" s="70"/>
      <c r="D14" s="70"/>
      <c r="E14" s="216"/>
      <c r="F14" s="217"/>
      <c r="G14" s="218"/>
    </row>
    <row r="15" spans="1:8" ht="18.95" customHeight="1">
      <c r="A15" s="191"/>
      <c r="B15" s="6"/>
      <c r="C15" s="70"/>
      <c r="D15" s="70"/>
      <c r="E15" s="216"/>
      <c r="F15" s="217"/>
      <c r="G15" s="218"/>
    </row>
    <row r="16" spans="1:8" ht="18.95" customHeight="1">
      <c r="A16" s="191"/>
      <c r="B16" s="6"/>
      <c r="C16" s="70"/>
      <c r="D16" s="70"/>
      <c r="E16" s="216"/>
      <c r="F16" s="217"/>
      <c r="G16" s="218"/>
    </row>
    <row r="17" spans="1:7">
      <c r="A17" s="191"/>
      <c r="B17" s="6"/>
      <c r="C17" s="70"/>
      <c r="D17" s="70"/>
      <c r="E17" s="216"/>
      <c r="F17" s="217"/>
      <c r="G17" s="218"/>
    </row>
    <row r="18" spans="1:7">
      <c r="A18" s="191"/>
      <c r="B18" s="6"/>
      <c r="C18" s="70"/>
      <c r="D18" s="70"/>
      <c r="E18" s="216"/>
      <c r="F18" s="217"/>
      <c r="G18" s="218"/>
    </row>
    <row r="19" spans="1:7">
      <c r="A19" s="191"/>
      <c r="B19" s="6"/>
      <c r="C19" s="70"/>
      <c r="D19" s="70"/>
      <c r="E19" s="216"/>
      <c r="F19" s="217"/>
      <c r="G19" s="218"/>
    </row>
    <row r="20" spans="1:7">
      <c r="A20" s="191"/>
      <c r="B20" s="6"/>
      <c r="C20" s="70"/>
      <c r="D20" s="70"/>
      <c r="E20" s="216"/>
      <c r="F20" s="217"/>
      <c r="G20" s="218"/>
    </row>
    <row r="21" spans="1:7">
      <c r="A21" s="191"/>
      <c r="B21" s="6"/>
      <c r="C21" s="70"/>
      <c r="D21" s="70"/>
      <c r="E21" s="216"/>
      <c r="F21" s="217"/>
      <c r="G21" s="218"/>
    </row>
    <row r="22" spans="1:7">
      <c r="A22" s="192"/>
      <c r="B22" s="6"/>
      <c r="C22" s="70"/>
      <c r="D22" s="70"/>
      <c r="E22" s="216"/>
      <c r="F22" s="217"/>
      <c r="G22" s="218"/>
    </row>
    <row r="23" spans="1:7">
      <c r="A23" s="212" t="s">
        <v>9</v>
      </c>
      <c r="B23" s="6">
        <v>0.75</v>
      </c>
      <c r="C23" s="70" t="s">
        <v>332</v>
      </c>
      <c r="D23" s="70">
        <v>6</v>
      </c>
      <c r="E23" s="215"/>
      <c r="F23" s="215"/>
      <c r="G23" s="215"/>
    </row>
    <row r="24" spans="1:7">
      <c r="A24" s="212"/>
      <c r="B24" s="6"/>
      <c r="C24" s="70"/>
      <c r="D24" s="70"/>
      <c r="E24" s="215"/>
      <c r="F24" s="215"/>
      <c r="G24" s="215"/>
    </row>
    <row r="25" spans="1:7">
      <c r="A25" s="212"/>
      <c r="B25" s="6"/>
      <c r="C25" s="70"/>
      <c r="D25" s="70"/>
      <c r="E25" s="215"/>
      <c r="F25" s="215"/>
      <c r="G25" s="215"/>
    </row>
    <row r="26" spans="1:7">
      <c r="A26" s="212"/>
      <c r="B26" s="6"/>
      <c r="C26" s="70"/>
      <c r="D26" s="70"/>
      <c r="E26" s="215"/>
      <c r="F26" s="215"/>
      <c r="G26" s="215"/>
    </row>
    <row r="27" spans="1:7">
      <c r="A27" s="212"/>
      <c r="B27" s="6"/>
      <c r="C27" s="70"/>
      <c r="D27" s="70"/>
      <c r="E27" s="216"/>
      <c r="F27" s="217"/>
      <c r="G27" s="218"/>
    </row>
    <row r="28" spans="1:7">
      <c r="A28" s="212"/>
      <c r="B28" s="6"/>
      <c r="C28" s="70"/>
      <c r="D28" s="70"/>
      <c r="E28" s="215"/>
      <c r="F28" s="215"/>
      <c r="G28" s="215"/>
    </row>
    <row r="29" spans="1:7">
      <c r="A29" s="211" t="s">
        <v>20</v>
      </c>
      <c r="B29" s="211"/>
      <c r="C29" s="211"/>
      <c r="D29" s="211"/>
      <c r="E29" s="211"/>
      <c r="F29" s="211"/>
      <c r="G29" s="211"/>
    </row>
    <row r="30" spans="1:7">
      <c r="A30" s="212" t="s">
        <v>13</v>
      </c>
      <c r="B30" s="213" t="s">
        <v>320</v>
      </c>
      <c r="C30" s="214"/>
      <c r="D30" s="212" t="s">
        <v>30</v>
      </c>
      <c r="E30" s="205" t="s">
        <v>335</v>
      </c>
      <c r="F30" s="209"/>
      <c r="G30" s="206"/>
    </row>
    <row r="31" spans="1:7">
      <c r="A31" s="212"/>
      <c r="B31" s="199" t="s">
        <v>321</v>
      </c>
      <c r="C31" s="199"/>
      <c r="D31" s="212"/>
      <c r="E31" s="200" t="s">
        <v>334</v>
      </c>
      <c r="F31" s="201"/>
      <c r="G31" s="202"/>
    </row>
    <row r="32" spans="1:7">
      <c r="A32" s="212"/>
      <c r="B32" s="199" t="s">
        <v>322</v>
      </c>
      <c r="C32" s="199"/>
      <c r="D32" s="212"/>
      <c r="E32" s="200"/>
      <c r="F32" s="201"/>
      <c r="G32" s="202"/>
    </row>
    <row r="33" spans="1:7">
      <c r="A33" s="212"/>
      <c r="B33" s="199"/>
      <c r="C33" s="199"/>
      <c r="D33" s="212"/>
      <c r="E33" s="200"/>
      <c r="F33" s="201"/>
      <c r="G33" s="202"/>
    </row>
    <row r="34" spans="1:7">
      <c r="A34" s="212"/>
      <c r="B34" s="204"/>
      <c r="C34" s="204"/>
      <c r="D34" s="212"/>
      <c r="E34" s="200"/>
      <c r="F34" s="201"/>
      <c r="G34" s="202"/>
    </row>
    <row r="35" spans="1:7">
      <c r="A35" s="212"/>
      <c r="B35" s="204"/>
      <c r="C35" s="204"/>
      <c r="D35" s="212"/>
      <c r="E35" s="200"/>
      <c r="F35" s="201"/>
      <c r="G35" s="202"/>
    </row>
    <row r="36" spans="1:7">
      <c r="A36" s="198" t="s">
        <v>17</v>
      </c>
      <c r="B36" s="198"/>
      <c r="C36" s="198"/>
      <c r="D36" s="198"/>
      <c r="E36" s="198"/>
      <c r="F36" s="198"/>
      <c r="G36" s="198"/>
    </row>
    <row r="37" spans="1:7">
      <c r="A37" s="190" t="s">
        <v>13</v>
      </c>
      <c r="B37" s="205" t="s">
        <v>26</v>
      </c>
      <c r="C37" s="206"/>
      <c r="D37" s="190" t="s">
        <v>6</v>
      </c>
      <c r="E37" s="205" t="s">
        <v>26</v>
      </c>
      <c r="F37" s="209"/>
      <c r="G37" s="206"/>
    </row>
    <row r="38" spans="1:7">
      <c r="A38" s="192"/>
      <c r="B38" s="207"/>
      <c r="C38" s="208"/>
      <c r="D38" s="192"/>
      <c r="E38" s="207"/>
      <c r="F38" s="210"/>
      <c r="G38" s="208"/>
    </row>
    <row r="39" spans="1:7">
      <c r="A39" s="198" t="s">
        <v>31</v>
      </c>
      <c r="B39" s="198"/>
      <c r="C39" s="198"/>
      <c r="D39" s="198"/>
      <c r="E39" s="198"/>
      <c r="F39" s="198"/>
      <c r="G39" s="198"/>
    </row>
    <row r="40" spans="1:7">
      <c r="A40" s="190" t="s">
        <v>13</v>
      </c>
      <c r="B40" s="180" t="s">
        <v>323</v>
      </c>
      <c r="C40" s="180"/>
      <c r="D40" s="180"/>
      <c r="E40" s="190" t="s">
        <v>6</v>
      </c>
      <c r="F40" s="181"/>
      <c r="G40" s="181"/>
    </row>
    <row r="41" spans="1:7">
      <c r="A41" s="191"/>
      <c r="B41" s="180" t="s">
        <v>324</v>
      </c>
      <c r="C41" s="180"/>
      <c r="D41" s="180"/>
      <c r="E41" s="191"/>
      <c r="F41" s="181"/>
      <c r="G41" s="181"/>
    </row>
    <row r="42" spans="1:7">
      <c r="A42" s="191"/>
      <c r="B42" s="180" t="s">
        <v>325</v>
      </c>
      <c r="C42" s="180"/>
      <c r="D42" s="180"/>
      <c r="E42" s="191"/>
      <c r="F42" s="181"/>
      <c r="G42" s="181"/>
    </row>
    <row r="43" spans="1:7">
      <c r="A43" s="191"/>
      <c r="B43" s="180" t="s">
        <v>326</v>
      </c>
      <c r="C43" s="180"/>
      <c r="D43" s="180"/>
      <c r="E43" s="191"/>
      <c r="F43" s="181"/>
      <c r="G43" s="181"/>
    </row>
    <row r="44" spans="1:7">
      <c r="A44" s="191"/>
      <c r="B44" s="193" t="s">
        <v>327</v>
      </c>
      <c r="C44" s="194"/>
      <c r="D44" s="195"/>
      <c r="E44" s="191"/>
      <c r="F44" s="196"/>
      <c r="G44" s="197"/>
    </row>
    <row r="45" spans="1:7">
      <c r="A45" s="191"/>
      <c r="B45" s="193" t="s">
        <v>329</v>
      </c>
      <c r="C45" s="194"/>
      <c r="D45" s="195"/>
      <c r="E45" s="191"/>
      <c r="F45" s="196"/>
      <c r="G45" s="197"/>
    </row>
    <row r="46" spans="1:7">
      <c r="A46" s="191"/>
      <c r="B46" s="180" t="s">
        <v>330</v>
      </c>
      <c r="C46" s="180"/>
      <c r="D46" s="180"/>
      <c r="E46" s="191"/>
      <c r="F46" s="181"/>
      <c r="G46" s="181"/>
    </row>
    <row r="47" spans="1:7">
      <c r="A47" s="192"/>
      <c r="B47" s="180"/>
      <c r="C47" s="180"/>
      <c r="D47" s="180"/>
      <c r="E47" s="192"/>
      <c r="F47" s="181"/>
      <c r="G47" s="181"/>
    </row>
    <row r="48" spans="1:7">
      <c r="A48" s="182" t="s">
        <v>28</v>
      </c>
      <c r="B48" s="182"/>
      <c r="C48" s="182"/>
      <c r="D48" s="182"/>
      <c r="E48" s="182"/>
      <c r="F48" s="182"/>
      <c r="G48" s="182"/>
    </row>
    <row r="49" spans="1:7">
      <c r="A49" s="183" t="s">
        <v>13</v>
      </c>
      <c r="B49" s="3" t="s">
        <v>18</v>
      </c>
      <c r="C49" s="3" t="s">
        <v>19</v>
      </c>
      <c r="D49" s="183"/>
      <c r="E49" s="3" t="s">
        <v>18</v>
      </c>
      <c r="F49" s="185" t="s">
        <v>19</v>
      </c>
      <c r="G49" s="186"/>
    </row>
    <row r="50" spans="1:7">
      <c r="A50" s="184"/>
      <c r="B50" s="9"/>
      <c r="C50" s="10"/>
      <c r="D50" s="184"/>
      <c r="E50" s="7"/>
      <c r="F50" s="187"/>
      <c r="G50" s="187"/>
    </row>
    <row r="51" spans="1:7">
      <c r="A51" s="184"/>
      <c r="B51" s="9"/>
      <c r="C51" s="10"/>
      <c r="D51" s="184"/>
      <c r="E51" s="7"/>
      <c r="F51" s="187"/>
      <c r="G51" s="187"/>
    </row>
    <row r="52" spans="1:7">
      <c r="A52" s="184"/>
      <c r="B52" s="9"/>
      <c r="C52" s="10"/>
      <c r="D52" s="184"/>
      <c r="E52" s="7"/>
      <c r="F52" s="188"/>
      <c r="G52" s="189"/>
    </row>
    <row r="53" spans="1:7">
      <c r="A53" s="184"/>
      <c r="B53" s="9"/>
      <c r="C53" s="10"/>
      <c r="D53" s="184"/>
      <c r="E53" s="7"/>
      <c r="F53" s="188"/>
      <c r="G53" s="189"/>
    </row>
    <row r="54" spans="1:7">
      <c r="A54" s="184"/>
      <c r="B54" s="9"/>
      <c r="C54" s="10"/>
      <c r="D54" s="184"/>
      <c r="E54" s="7"/>
      <c r="F54" s="188"/>
      <c r="G54" s="189"/>
    </row>
    <row r="55" spans="1:7">
      <c r="A55" s="184"/>
      <c r="B55" s="9"/>
      <c r="C55" s="10"/>
      <c r="D55" s="184"/>
      <c r="E55" s="7"/>
      <c r="F55" s="188"/>
      <c r="G55" s="189"/>
    </row>
    <row r="56" spans="1:7">
      <c r="A56" s="184"/>
      <c r="B56" s="9"/>
      <c r="C56" s="10"/>
      <c r="D56" s="184"/>
      <c r="E56" s="7"/>
      <c r="F56" s="188"/>
      <c r="G56" s="189"/>
    </row>
    <row r="57" spans="1:7" ht="18" thickBot="1">
      <c r="A57" s="184"/>
      <c r="B57" s="11"/>
      <c r="C57" s="12"/>
      <c r="D57" s="184"/>
      <c r="E57" s="13"/>
      <c r="F57" s="175"/>
      <c r="G57" s="175"/>
    </row>
    <row r="58" spans="1:7" ht="18.75" thickTop="1" thickBot="1">
      <c r="A58" s="14" t="s">
        <v>27</v>
      </c>
      <c r="B58" s="15"/>
      <c r="C58" s="16"/>
      <c r="D58" s="17"/>
      <c r="E58" s="18"/>
      <c r="F58" s="16"/>
      <c r="G58" s="19"/>
    </row>
    <row r="59" spans="1:7">
      <c r="A59" s="176"/>
      <c r="B59" s="176"/>
      <c r="C59" s="176"/>
      <c r="D59" s="176"/>
      <c r="E59" s="176"/>
      <c r="F59" s="176"/>
      <c r="G59" s="176"/>
    </row>
    <row r="60" spans="1:7">
      <c r="A60" s="177"/>
      <c r="B60" s="178"/>
      <c r="C60" s="178"/>
      <c r="D60" s="178"/>
      <c r="E60" s="178"/>
      <c r="F60" s="178"/>
      <c r="G60" s="179"/>
    </row>
    <row r="64" spans="1:7">
      <c r="C64" t="s">
        <v>16</v>
      </c>
    </row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64"/>
  <sheetViews>
    <sheetView topLeftCell="A16" workbookViewId="0">
      <selection activeCell="C11" sqref="C11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25" t="s">
        <v>261</v>
      </c>
      <c r="B1" s="225"/>
      <c r="C1" s="225"/>
      <c r="D1" s="225"/>
      <c r="E1" s="225"/>
      <c r="F1" s="225"/>
      <c r="G1" s="225"/>
    </row>
    <row r="2" spans="1:8" ht="20.100000000000001" customHeight="1">
      <c r="A2" s="75" t="s">
        <v>24</v>
      </c>
      <c r="B2" s="226" t="s">
        <v>333</v>
      </c>
      <c r="C2" s="227"/>
      <c r="D2" s="75" t="s">
        <v>1</v>
      </c>
      <c r="E2" s="75" t="s">
        <v>262</v>
      </c>
      <c r="F2" s="76" t="s">
        <v>0</v>
      </c>
      <c r="G2" s="1"/>
    </row>
    <row r="3" spans="1:8" ht="24" customHeight="1">
      <c r="A3" s="211" t="s">
        <v>15</v>
      </c>
      <c r="B3" s="211"/>
      <c r="C3" s="211"/>
      <c r="D3" s="228" t="s">
        <v>16</v>
      </c>
      <c r="E3" s="73" t="s">
        <v>23</v>
      </c>
      <c r="F3" s="73"/>
      <c r="G3" s="230"/>
      <c r="H3" s="230"/>
    </row>
    <row r="4" spans="1:8" ht="20.100000000000001" customHeight="1">
      <c r="A4" s="75" t="s">
        <v>2</v>
      </c>
      <c r="B4" s="231">
        <v>1098900</v>
      </c>
      <c r="C4" s="232"/>
      <c r="D4" s="229"/>
      <c r="E4" s="219" t="s">
        <v>147</v>
      </c>
      <c r="F4" s="233"/>
      <c r="G4" s="234"/>
    </row>
    <row r="5" spans="1:8" ht="20.100000000000001" customHeight="1">
      <c r="A5" s="75" t="s">
        <v>3</v>
      </c>
      <c r="B5" s="235">
        <f>B6-B4</f>
        <v>726050</v>
      </c>
      <c r="C5" s="218"/>
      <c r="D5" s="229"/>
      <c r="E5" s="220" t="s">
        <v>148</v>
      </c>
      <c r="F5" s="236"/>
      <c r="G5" s="237"/>
    </row>
    <row r="6" spans="1:8" ht="20.100000000000001" customHeight="1">
      <c r="A6" s="75" t="s">
        <v>4</v>
      </c>
      <c r="B6" s="231">
        <f>1770200+54750</f>
        <v>1824950</v>
      </c>
      <c r="C6" s="232"/>
      <c r="D6" s="229"/>
      <c r="E6" s="221" t="s">
        <v>149</v>
      </c>
      <c r="F6" s="238"/>
      <c r="G6" s="239"/>
    </row>
    <row r="7" spans="1:8" ht="27.95" customHeight="1">
      <c r="A7" s="77" t="s">
        <v>14</v>
      </c>
      <c r="B7" s="77"/>
      <c r="C7" s="77"/>
      <c r="D7" s="2"/>
      <c r="E7" s="4"/>
      <c r="F7" s="4"/>
      <c r="G7" s="4"/>
    </row>
    <row r="8" spans="1:8" ht="20.100000000000001" customHeight="1">
      <c r="A8" s="219" t="s">
        <v>29</v>
      </c>
      <c r="B8" s="1" t="s">
        <v>58</v>
      </c>
      <c r="C8" s="1">
        <v>5</v>
      </c>
      <c r="D8" s="222" t="s">
        <v>5</v>
      </c>
      <c r="E8" s="8" t="s">
        <v>365</v>
      </c>
      <c r="F8" s="76"/>
      <c r="G8" s="5"/>
    </row>
    <row r="9" spans="1:8" ht="20.100000000000001" customHeight="1">
      <c r="A9" s="220"/>
      <c r="B9" s="1" t="s">
        <v>340</v>
      </c>
      <c r="C9" s="1">
        <v>4</v>
      </c>
      <c r="D9" s="223"/>
      <c r="E9" s="1" t="s">
        <v>364</v>
      </c>
      <c r="F9" s="76"/>
      <c r="G9" s="76"/>
      <c r="H9" t="s">
        <v>319</v>
      </c>
    </row>
    <row r="10" spans="1:8" ht="20.100000000000001" customHeight="1">
      <c r="A10" s="220"/>
      <c r="B10" s="1" t="s">
        <v>341</v>
      </c>
      <c r="C10" s="1">
        <v>3</v>
      </c>
      <c r="D10" s="223"/>
      <c r="E10" s="8" t="s">
        <v>67</v>
      </c>
      <c r="F10" s="76"/>
      <c r="G10" s="76"/>
    </row>
    <row r="11" spans="1:8" ht="20.100000000000001" customHeight="1">
      <c r="A11" s="221"/>
      <c r="B11" s="1"/>
      <c r="C11" s="1"/>
      <c r="D11" s="224"/>
      <c r="E11" s="8"/>
      <c r="F11" s="76"/>
      <c r="G11" s="76"/>
    </row>
    <row r="12" spans="1:8" ht="27.95" customHeight="1">
      <c r="A12" s="77" t="s">
        <v>21</v>
      </c>
      <c r="B12" s="77"/>
      <c r="C12" s="77"/>
      <c r="D12" s="77"/>
      <c r="E12" s="2"/>
      <c r="F12" s="2"/>
      <c r="G12" s="74"/>
    </row>
    <row r="13" spans="1:8" ht="18.95" customHeight="1">
      <c r="A13" s="1"/>
      <c r="B13" s="76" t="s">
        <v>7</v>
      </c>
      <c r="C13" s="76" t="s">
        <v>10</v>
      </c>
      <c r="D13" s="76" t="s">
        <v>11</v>
      </c>
      <c r="E13" s="216" t="s">
        <v>12</v>
      </c>
      <c r="F13" s="217"/>
      <c r="G13" s="218"/>
    </row>
    <row r="14" spans="1:8" ht="17.100000000000001" customHeight="1">
      <c r="A14" s="190" t="s">
        <v>8</v>
      </c>
      <c r="B14" s="6">
        <v>0.4375</v>
      </c>
      <c r="C14" s="75" t="s">
        <v>344</v>
      </c>
      <c r="D14" s="75">
        <v>9</v>
      </c>
      <c r="E14" s="216"/>
      <c r="F14" s="217"/>
      <c r="G14" s="218"/>
    </row>
    <row r="15" spans="1:8" ht="18.95" customHeight="1">
      <c r="A15" s="191"/>
      <c r="B15" s="6">
        <v>0.45833333333333331</v>
      </c>
      <c r="C15" s="75" t="s">
        <v>345</v>
      </c>
      <c r="D15" s="75">
        <v>6</v>
      </c>
      <c r="E15" s="216"/>
      <c r="F15" s="217"/>
      <c r="G15" s="218"/>
    </row>
    <row r="16" spans="1:8" ht="18.95" customHeight="1">
      <c r="A16" s="191"/>
      <c r="B16" s="6">
        <v>0.5</v>
      </c>
      <c r="C16" s="75" t="s">
        <v>346</v>
      </c>
      <c r="D16" s="75">
        <v>3</v>
      </c>
      <c r="E16" s="216"/>
      <c r="F16" s="217"/>
      <c r="G16" s="218"/>
    </row>
    <row r="17" spans="1:7">
      <c r="A17" s="191"/>
      <c r="B17" s="6"/>
      <c r="C17" s="75"/>
      <c r="D17" s="75"/>
      <c r="E17" s="216"/>
      <c r="F17" s="217"/>
      <c r="G17" s="218"/>
    </row>
    <row r="18" spans="1:7">
      <c r="A18" s="191"/>
      <c r="B18" s="6"/>
      <c r="C18" s="75"/>
      <c r="D18" s="75"/>
      <c r="E18" s="216"/>
      <c r="F18" s="217"/>
      <c r="G18" s="218"/>
    </row>
    <row r="19" spans="1:7">
      <c r="A19" s="191"/>
      <c r="B19" s="6"/>
      <c r="C19" s="75"/>
      <c r="D19" s="75"/>
      <c r="E19" s="216"/>
      <c r="F19" s="217"/>
      <c r="G19" s="218"/>
    </row>
    <row r="20" spans="1:7">
      <c r="A20" s="191"/>
      <c r="B20" s="6"/>
      <c r="C20" s="75"/>
      <c r="D20" s="75"/>
      <c r="E20" s="216"/>
      <c r="F20" s="217"/>
      <c r="G20" s="218"/>
    </row>
    <row r="21" spans="1:7">
      <c r="A21" s="191"/>
      <c r="B21" s="6"/>
      <c r="C21" s="75"/>
      <c r="D21" s="75"/>
      <c r="E21" s="216"/>
      <c r="F21" s="217"/>
      <c r="G21" s="218"/>
    </row>
    <row r="22" spans="1:7">
      <c r="A22" s="192"/>
      <c r="B22" s="6"/>
      <c r="C22" s="75"/>
      <c r="D22" s="75"/>
      <c r="E22" s="216"/>
      <c r="F22" s="217"/>
      <c r="G22" s="218"/>
    </row>
    <row r="23" spans="1:7">
      <c r="A23" s="212" t="s">
        <v>9</v>
      </c>
      <c r="B23" s="6">
        <v>0.25</v>
      </c>
      <c r="C23" s="75" t="s">
        <v>347</v>
      </c>
      <c r="D23" s="75">
        <v>8</v>
      </c>
      <c r="E23" s="215"/>
      <c r="F23" s="215"/>
      <c r="G23" s="215"/>
    </row>
    <row r="24" spans="1:7">
      <c r="A24" s="212"/>
      <c r="B24" s="6">
        <v>0.27083333333333331</v>
      </c>
      <c r="C24" s="75" t="s">
        <v>348</v>
      </c>
      <c r="D24" s="75">
        <v>2</v>
      </c>
      <c r="E24" s="215"/>
      <c r="F24" s="215"/>
      <c r="G24" s="215"/>
    </row>
    <row r="25" spans="1:7">
      <c r="A25" s="212"/>
      <c r="B25" s="6">
        <v>0.27083333333333331</v>
      </c>
      <c r="C25" s="75" t="s">
        <v>349</v>
      </c>
      <c r="D25" s="75">
        <v>2</v>
      </c>
      <c r="E25" s="215"/>
      <c r="F25" s="215"/>
      <c r="G25" s="215"/>
    </row>
    <row r="26" spans="1:7">
      <c r="A26" s="212"/>
      <c r="B26" s="6"/>
      <c r="C26" s="75"/>
      <c r="D26" s="75"/>
      <c r="E26" s="215"/>
      <c r="F26" s="215"/>
      <c r="G26" s="215"/>
    </row>
    <row r="27" spans="1:7">
      <c r="A27" s="212"/>
      <c r="B27" s="6"/>
      <c r="C27" s="75"/>
      <c r="D27" s="75"/>
      <c r="E27" s="216"/>
      <c r="F27" s="217"/>
      <c r="G27" s="218"/>
    </row>
    <row r="28" spans="1:7">
      <c r="A28" s="212"/>
      <c r="B28" s="6"/>
      <c r="C28" s="75"/>
      <c r="D28" s="75"/>
      <c r="E28" s="215"/>
      <c r="F28" s="215"/>
      <c r="G28" s="215"/>
    </row>
    <row r="29" spans="1:7">
      <c r="A29" s="211" t="s">
        <v>20</v>
      </c>
      <c r="B29" s="211"/>
      <c r="C29" s="211"/>
      <c r="D29" s="211"/>
      <c r="E29" s="211"/>
      <c r="F29" s="211"/>
      <c r="G29" s="211"/>
    </row>
    <row r="30" spans="1:7">
      <c r="A30" s="212" t="s">
        <v>13</v>
      </c>
      <c r="B30" s="213" t="s">
        <v>350</v>
      </c>
      <c r="C30" s="214"/>
      <c r="D30" s="212" t="s">
        <v>30</v>
      </c>
      <c r="E30" s="205" t="s">
        <v>342</v>
      </c>
      <c r="F30" s="209"/>
      <c r="G30" s="206"/>
    </row>
    <row r="31" spans="1:7">
      <c r="A31" s="212"/>
      <c r="B31" s="199" t="s">
        <v>358</v>
      </c>
      <c r="C31" s="199"/>
      <c r="D31" s="212"/>
      <c r="E31" s="200" t="s">
        <v>343</v>
      </c>
      <c r="F31" s="201"/>
      <c r="G31" s="202"/>
    </row>
    <row r="32" spans="1:7">
      <c r="A32" s="212"/>
      <c r="B32" s="199" t="s">
        <v>351</v>
      </c>
      <c r="C32" s="199"/>
      <c r="D32" s="212"/>
      <c r="E32" s="200"/>
      <c r="F32" s="201"/>
      <c r="G32" s="202"/>
    </row>
    <row r="33" spans="1:7">
      <c r="A33" s="212"/>
      <c r="B33" s="199" t="s">
        <v>352</v>
      </c>
      <c r="C33" s="199"/>
      <c r="D33" s="212"/>
      <c r="E33" s="200"/>
      <c r="F33" s="201"/>
      <c r="G33" s="202"/>
    </row>
    <row r="34" spans="1:7">
      <c r="A34" s="212"/>
      <c r="B34" s="204"/>
      <c r="C34" s="204"/>
      <c r="D34" s="212"/>
      <c r="E34" s="200"/>
      <c r="F34" s="201"/>
      <c r="G34" s="202"/>
    </row>
    <row r="35" spans="1:7">
      <c r="A35" s="212"/>
      <c r="B35" s="204"/>
      <c r="C35" s="204"/>
      <c r="D35" s="212"/>
      <c r="E35" s="200"/>
      <c r="F35" s="201"/>
      <c r="G35" s="202"/>
    </row>
    <row r="36" spans="1:7">
      <c r="A36" s="198" t="s">
        <v>17</v>
      </c>
      <c r="B36" s="198"/>
      <c r="C36" s="198"/>
      <c r="D36" s="198"/>
      <c r="E36" s="198"/>
      <c r="F36" s="198"/>
      <c r="G36" s="198"/>
    </row>
    <row r="37" spans="1:7">
      <c r="A37" s="190" t="s">
        <v>13</v>
      </c>
      <c r="B37" s="205" t="s">
        <v>26</v>
      </c>
      <c r="C37" s="206"/>
      <c r="D37" s="190" t="s">
        <v>6</v>
      </c>
      <c r="E37" s="205" t="s">
        <v>26</v>
      </c>
      <c r="F37" s="209"/>
      <c r="G37" s="206"/>
    </row>
    <row r="38" spans="1:7">
      <c r="A38" s="192"/>
      <c r="B38" s="207"/>
      <c r="C38" s="208"/>
      <c r="D38" s="192"/>
      <c r="E38" s="207"/>
      <c r="F38" s="210"/>
      <c r="G38" s="208"/>
    </row>
    <row r="39" spans="1:7">
      <c r="A39" s="198" t="s">
        <v>31</v>
      </c>
      <c r="B39" s="198"/>
      <c r="C39" s="198"/>
      <c r="D39" s="198"/>
      <c r="E39" s="198"/>
      <c r="F39" s="198"/>
      <c r="G39" s="198"/>
    </row>
    <row r="40" spans="1:7">
      <c r="A40" s="190" t="s">
        <v>13</v>
      </c>
      <c r="B40" s="180" t="s">
        <v>353</v>
      </c>
      <c r="C40" s="180"/>
      <c r="D40" s="180"/>
      <c r="E40" s="190" t="s">
        <v>6</v>
      </c>
      <c r="F40" s="181"/>
      <c r="G40" s="181"/>
    </row>
    <row r="41" spans="1:7">
      <c r="A41" s="191"/>
      <c r="B41" s="180" t="s">
        <v>354</v>
      </c>
      <c r="C41" s="180"/>
      <c r="D41" s="180"/>
      <c r="E41" s="191"/>
      <c r="F41" s="181"/>
      <c r="G41" s="181"/>
    </row>
    <row r="42" spans="1:7">
      <c r="A42" s="191"/>
      <c r="B42" s="180" t="s">
        <v>355</v>
      </c>
      <c r="C42" s="180"/>
      <c r="D42" s="180"/>
      <c r="E42" s="191"/>
      <c r="F42" s="181"/>
      <c r="G42" s="181"/>
    </row>
    <row r="43" spans="1:7">
      <c r="A43" s="191"/>
      <c r="B43" s="180" t="s">
        <v>356</v>
      </c>
      <c r="C43" s="180"/>
      <c r="D43" s="180"/>
      <c r="E43" s="191"/>
      <c r="F43" s="181"/>
      <c r="G43" s="181"/>
    </row>
    <row r="44" spans="1:7">
      <c r="A44" s="191"/>
      <c r="B44" s="193" t="s">
        <v>357</v>
      </c>
      <c r="C44" s="194"/>
      <c r="D44" s="195"/>
      <c r="E44" s="191"/>
      <c r="F44" s="196"/>
      <c r="G44" s="197"/>
    </row>
    <row r="45" spans="1:7">
      <c r="A45" s="191"/>
      <c r="B45" s="193" t="s">
        <v>359</v>
      </c>
      <c r="C45" s="194"/>
      <c r="D45" s="195"/>
      <c r="E45" s="191"/>
      <c r="F45" s="196"/>
      <c r="G45" s="197"/>
    </row>
    <row r="46" spans="1:7">
      <c r="A46" s="191"/>
      <c r="B46" s="180"/>
      <c r="C46" s="180"/>
      <c r="D46" s="180"/>
      <c r="E46" s="191"/>
      <c r="F46" s="181"/>
      <c r="G46" s="181"/>
    </row>
    <row r="47" spans="1:7">
      <c r="A47" s="192"/>
      <c r="B47" s="180"/>
      <c r="C47" s="180"/>
      <c r="D47" s="180"/>
      <c r="E47" s="192"/>
      <c r="F47" s="181"/>
      <c r="G47" s="181"/>
    </row>
    <row r="48" spans="1:7">
      <c r="A48" s="182" t="s">
        <v>28</v>
      </c>
      <c r="B48" s="182"/>
      <c r="C48" s="182"/>
      <c r="D48" s="182"/>
      <c r="E48" s="182"/>
      <c r="F48" s="182"/>
      <c r="G48" s="182"/>
    </row>
    <row r="49" spans="1:7">
      <c r="A49" s="183" t="s">
        <v>13</v>
      </c>
      <c r="B49" s="3" t="s">
        <v>18</v>
      </c>
      <c r="C49" s="3" t="s">
        <v>19</v>
      </c>
      <c r="D49" s="183"/>
      <c r="E49" s="3" t="s">
        <v>18</v>
      </c>
      <c r="F49" s="185" t="s">
        <v>19</v>
      </c>
      <c r="G49" s="186"/>
    </row>
    <row r="50" spans="1:7">
      <c r="A50" s="184"/>
      <c r="B50" s="9">
        <v>2460</v>
      </c>
      <c r="C50" s="10" t="s">
        <v>360</v>
      </c>
      <c r="D50" s="184"/>
      <c r="E50" s="7"/>
      <c r="F50" s="187"/>
      <c r="G50" s="187"/>
    </row>
    <row r="51" spans="1:7">
      <c r="A51" s="184"/>
      <c r="B51" s="9">
        <v>1500</v>
      </c>
      <c r="C51" s="10" t="s">
        <v>361</v>
      </c>
      <c r="D51" s="184"/>
      <c r="E51" s="7"/>
      <c r="F51" s="187"/>
      <c r="G51" s="187"/>
    </row>
    <row r="52" spans="1:7">
      <c r="A52" s="184"/>
      <c r="B52" s="9">
        <v>4200</v>
      </c>
      <c r="C52" s="10" t="s">
        <v>55</v>
      </c>
      <c r="D52" s="184"/>
      <c r="E52" s="7"/>
      <c r="F52" s="188"/>
      <c r="G52" s="189"/>
    </row>
    <row r="53" spans="1:7">
      <c r="A53" s="184"/>
      <c r="B53" s="9">
        <v>2000</v>
      </c>
      <c r="C53" s="10" t="s">
        <v>87</v>
      </c>
      <c r="D53" s="184"/>
      <c r="E53" s="7"/>
      <c r="F53" s="188"/>
      <c r="G53" s="189"/>
    </row>
    <row r="54" spans="1:7">
      <c r="A54" s="184"/>
      <c r="B54" s="9">
        <v>2000</v>
      </c>
      <c r="C54" s="10" t="s">
        <v>362</v>
      </c>
      <c r="D54" s="184"/>
      <c r="E54" s="7"/>
      <c r="F54" s="188"/>
      <c r="G54" s="189"/>
    </row>
    <row r="55" spans="1:7">
      <c r="A55" s="184"/>
      <c r="B55" s="9">
        <v>10000</v>
      </c>
      <c r="C55" s="10" t="s">
        <v>363</v>
      </c>
      <c r="D55" s="184"/>
      <c r="E55" s="7"/>
      <c r="F55" s="188"/>
      <c r="G55" s="189"/>
    </row>
    <row r="56" spans="1:7">
      <c r="A56" s="184"/>
      <c r="B56" s="9"/>
      <c r="C56" s="10"/>
      <c r="D56" s="184"/>
      <c r="E56" s="7"/>
      <c r="F56" s="188"/>
      <c r="G56" s="189"/>
    </row>
    <row r="57" spans="1:7" ht="18" thickBot="1">
      <c r="A57" s="184"/>
      <c r="B57" s="11"/>
      <c r="C57" s="12"/>
      <c r="D57" s="184"/>
      <c r="E57" s="13"/>
      <c r="F57" s="175"/>
      <c r="G57" s="175"/>
    </row>
    <row r="58" spans="1:7" ht="18.75" thickTop="1" thickBot="1">
      <c r="A58" s="14" t="s">
        <v>27</v>
      </c>
      <c r="B58" s="15">
        <f>SUM(B50:B57)</f>
        <v>22160</v>
      </c>
      <c r="C58" s="16"/>
      <c r="D58" s="17"/>
      <c r="E58" s="18"/>
      <c r="F58" s="16"/>
      <c r="G58" s="19"/>
    </row>
    <row r="59" spans="1:7">
      <c r="A59" s="176"/>
      <c r="B59" s="176"/>
      <c r="C59" s="176"/>
      <c r="D59" s="176"/>
      <c r="E59" s="176"/>
      <c r="F59" s="176"/>
      <c r="G59" s="176"/>
    </row>
    <row r="60" spans="1:7">
      <c r="A60" s="177"/>
      <c r="B60" s="178"/>
      <c r="C60" s="178"/>
      <c r="D60" s="178"/>
      <c r="E60" s="178"/>
      <c r="F60" s="178"/>
      <c r="G60" s="179"/>
    </row>
    <row r="64" spans="1:7">
      <c r="C64" t="s">
        <v>16</v>
      </c>
    </row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64"/>
  <sheetViews>
    <sheetView topLeftCell="A16" workbookViewId="0">
      <selection activeCell="B6" sqref="B6:C6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25" t="s">
        <v>261</v>
      </c>
      <c r="B1" s="225"/>
      <c r="C1" s="225"/>
      <c r="D1" s="225"/>
      <c r="E1" s="225"/>
      <c r="F1" s="225"/>
      <c r="G1" s="225"/>
    </row>
    <row r="2" spans="1:8" ht="20.100000000000001" customHeight="1">
      <c r="A2" s="80" t="s">
        <v>24</v>
      </c>
      <c r="B2" s="226" t="s">
        <v>366</v>
      </c>
      <c r="C2" s="227"/>
      <c r="D2" s="80" t="s">
        <v>1</v>
      </c>
      <c r="E2" s="80" t="s">
        <v>262</v>
      </c>
      <c r="F2" s="81" t="s">
        <v>0</v>
      </c>
      <c r="G2" s="1"/>
    </row>
    <row r="3" spans="1:8" ht="24" customHeight="1">
      <c r="A3" s="211" t="s">
        <v>15</v>
      </c>
      <c r="B3" s="211"/>
      <c r="C3" s="211"/>
      <c r="D3" s="228" t="s">
        <v>16</v>
      </c>
      <c r="E3" s="79" t="s">
        <v>23</v>
      </c>
      <c r="F3" s="79"/>
      <c r="G3" s="230"/>
      <c r="H3" s="230"/>
    </row>
    <row r="4" spans="1:8" ht="20.100000000000001" customHeight="1">
      <c r="A4" s="80" t="s">
        <v>2</v>
      </c>
      <c r="B4" s="231">
        <v>883740</v>
      </c>
      <c r="C4" s="232"/>
      <c r="D4" s="229"/>
      <c r="E4" s="219" t="s">
        <v>147</v>
      </c>
      <c r="F4" s="233"/>
      <c r="G4" s="234"/>
    </row>
    <row r="5" spans="1:8" ht="20.100000000000001" customHeight="1">
      <c r="A5" s="80" t="s">
        <v>3</v>
      </c>
      <c r="B5" s="235">
        <f>B6-B4</f>
        <v>984200</v>
      </c>
      <c r="C5" s="218"/>
      <c r="D5" s="229"/>
      <c r="E5" s="220" t="s">
        <v>148</v>
      </c>
      <c r="F5" s="236"/>
      <c r="G5" s="237"/>
    </row>
    <row r="6" spans="1:8" ht="20.100000000000001" customHeight="1">
      <c r="A6" s="80" t="s">
        <v>4</v>
      </c>
      <c r="B6" s="231">
        <f>1803340+64600</f>
        <v>1867940</v>
      </c>
      <c r="C6" s="232"/>
      <c r="D6" s="229"/>
      <c r="E6" s="221" t="s">
        <v>149</v>
      </c>
      <c r="F6" s="238"/>
      <c r="G6" s="239"/>
    </row>
    <row r="7" spans="1:8" ht="27.95" customHeight="1">
      <c r="A7" s="78" t="s">
        <v>14</v>
      </c>
      <c r="B7" s="78"/>
      <c r="C7" s="78"/>
      <c r="D7" s="2"/>
      <c r="E7" s="4"/>
      <c r="F7" s="4"/>
      <c r="G7" s="4"/>
    </row>
    <row r="8" spans="1:8" ht="20.100000000000001" customHeight="1">
      <c r="A8" s="219" t="s">
        <v>29</v>
      </c>
      <c r="B8" s="1" t="s">
        <v>189</v>
      </c>
      <c r="C8" s="1">
        <v>8</v>
      </c>
      <c r="D8" s="222" t="s">
        <v>5</v>
      </c>
      <c r="E8" s="8" t="s">
        <v>380</v>
      </c>
      <c r="F8" s="81"/>
      <c r="G8" s="5"/>
    </row>
    <row r="9" spans="1:8" ht="20.100000000000001" customHeight="1">
      <c r="A9" s="220"/>
      <c r="B9" s="1" t="s">
        <v>111</v>
      </c>
      <c r="C9" s="1">
        <v>6</v>
      </c>
      <c r="D9" s="223"/>
      <c r="E9" s="1" t="s">
        <v>381</v>
      </c>
      <c r="F9" s="81"/>
      <c r="G9" s="81"/>
      <c r="H9" t="s">
        <v>319</v>
      </c>
    </row>
    <row r="10" spans="1:8" ht="20.100000000000001" customHeight="1">
      <c r="A10" s="220"/>
      <c r="B10" s="1" t="s">
        <v>339</v>
      </c>
      <c r="C10" s="1">
        <v>3</v>
      </c>
      <c r="D10" s="223"/>
      <c r="E10" s="8" t="s">
        <v>379</v>
      </c>
      <c r="F10" s="81"/>
      <c r="G10" s="81"/>
    </row>
    <row r="11" spans="1:8" ht="20.100000000000001" customHeight="1">
      <c r="A11" s="221"/>
      <c r="B11" s="1"/>
      <c r="C11" s="1"/>
      <c r="D11" s="224"/>
      <c r="E11" s="8"/>
      <c r="F11" s="81"/>
      <c r="G11" s="81"/>
    </row>
    <row r="12" spans="1:8" ht="27.95" customHeight="1">
      <c r="A12" s="78" t="s">
        <v>21</v>
      </c>
      <c r="B12" s="78"/>
      <c r="C12" s="78"/>
      <c r="D12" s="78"/>
      <c r="E12" s="2"/>
      <c r="F12" s="2"/>
      <c r="G12" s="82"/>
    </row>
    <row r="13" spans="1:8" ht="18.95" customHeight="1">
      <c r="A13" s="1"/>
      <c r="B13" s="81" t="s">
        <v>7</v>
      </c>
      <c r="C13" s="81" t="s">
        <v>10</v>
      </c>
      <c r="D13" s="81" t="s">
        <v>11</v>
      </c>
      <c r="E13" s="216" t="s">
        <v>12</v>
      </c>
      <c r="F13" s="217"/>
      <c r="G13" s="218"/>
    </row>
    <row r="14" spans="1:8" ht="17.100000000000001" customHeight="1">
      <c r="A14" s="190" t="s">
        <v>8</v>
      </c>
      <c r="B14" s="6">
        <v>0.5</v>
      </c>
      <c r="C14" s="80" t="s">
        <v>367</v>
      </c>
      <c r="D14" s="80">
        <v>3</v>
      </c>
      <c r="E14" s="216"/>
      <c r="F14" s="217"/>
      <c r="G14" s="218"/>
    </row>
    <row r="15" spans="1:8" ht="18.95" customHeight="1">
      <c r="A15" s="191"/>
      <c r="B15" s="6">
        <v>0.5</v>
      </c>
      <c r="C15" s="80" t="s">
        <v>368</v>
      </c>
      <c r="D15" s="80">
        <v>7</v>
      </c>
      <c r="E15" s="216"/>
      <c r="F15" s="217"/>
      <c r="G15" s="218"/>
    </row>
    <row r="16" spans="1:8" ht="18.95" customHeight="1">
      <c r="A16" s="191"/>
      <c r="B16" s="6">
        <v>0.5</v>
      </c>
      <c r="C16" s="80" t="s">
        <v>369</v>
      </c>
      <c r="D16" s="80">
        <v>3</v>
      </c>
      <c r="E16" s="216"/>
      <c r="F16" s="217"/>
      <c r="G16" s="218"/>
    </row>
    <row r="17" spans="1:7">
      <c r="A17" s="191"/>
      <c r="B17" s="6">
        <v>0.52083333333333337</v>
      </c>
      <c r="C17" s="80" t="s">
        <v>382</v>
      </c>
      <c r="D17" s="80">
        <v>3</v>
      </c>
      <c r="E17" s="216" t="s">
        <v>383</v>
      </c>
      <c r="F17" s="217"/>
      <c r="G17" s="218"/>
    </row>
    <row r="18" spans="1:7">
      <c r="A18" s="191"/>
      <c r="B18" s="6"/>
      <c r="C18" s="80"/>
      <c r="D18" s="80"/>
      <c r="E18" s="216"/>
      <c r="F18" s="217"/>
      <c r="G18" s="218"/>
    </row>
    <row r="19" spans="1:7">
      <c r="A19" s="191"/>
      <c r="B19" s="6"/>
      <c r="C19" s="80"/>
      <c r="D19" s="80"/>
      <c r="E19" s="216"/>
      <c r="F19" s="217"/>
      <c r="G19" s="218"/>
    </row>
    <row r="20" spans="1:7">
      <c r="A20" s="191"/>
      <c r="B20" s="6"/>
      <c r="C20" s="80"/>
      <c r="D20" s="80"/>
      <c r="E20" s="216"/>
      <c r="F20" s="217"/>
      <c r="G20" s="218"/>
    </row>
    <row r="21" spans="1:7">
      <c r="A21" s="191"/>
      <c r="B21" s="6"/>
      <c r="C21" s="80"/>
      <c r="D21" s="80"/>
      <c r="E21" s="216"/>
      <c r="F21" s="217"/>
      <c r="G21" s="218"/>
    </row>
    <row r="22" spans="1:7">
      <c r="A22" s="192"/>
      <c r="B22" s="6"/>
      <c r="C22" s="80"/>
      <c r="D22" s="80"/>
      <c r="E22" s="216"/>
      <c r="F22" s="217"/>
      <c r="G22" s="218"/>
    </row>
    <row r="23" spans="1:7">
      <c r="A23" s="212" t="s">
        <v>9</v>
      </c>
      <c r="B23" s="6"/>
      <c r="C23" s="80"/>
      <c r="D23" s="80"/>
      <c r="E23" s="215"/>
      <c r="F23" s="215"/>
      <c r="G23" s="215"/>
    </row>
    <row r="24" spans="1:7">
      <c r="A24" s="212"/>
      <c r="B24" s="6"/>
      <c r="C24" s="80"/>
      <c r="D24" s="80"/>
      <c r="E24" s="215"/>
      <c r="F24" s="215"/>
      <c r="G24" s="215"/>
    </row>
    <row r="25" spans="1:7">
      <c r="A25" s="212"/>
      <c r="B25" s="6"/>
      <c r="C25" s="80"/>
      <c r="D25" s="80"/>
      <c r="E25" s="215"/>
      <c r="F25" s="215"/>
      <c r="G25" s="215"/>
    </row>
    <row r="26" spans="1:7">
      <c r="A26" s="212"/>
      <c r="B26" s="6"/>
      <c r="C26" s="80"/>
      <c r="D26" s="80"/>
      <c r="E26" s="215"/>
      <c r="F26" s="215"/>
      <c r="G26" s="215"/>
    </row>
    <row r="27" spans="1:7">
      <c r="A27" s="212"/>
      <c r="B27" s="6"/>
      <c r="C27" s="80"/>
      <c r="D27" s="80"/>
      <c r="E27" s="216"/>
      <c r="F27" s="217"/>
      <c r="G27" s="218"/>
    </row>
    <row r="28" spans="1:7">
      <c r="A28" s="212"/>
      <c r="B28" s="6"/>
      <c r="C28" s="80"/>
      <c r="D28" s="80"/>
      <c r="E28" s="215"/>
      <c r="F28" s="215"/>
      <c r="G28" s="215"/>
    </row>
    <row r="29" spans="1:7">
      <c r="A29" s="211" t="s">
        <v>20</v>
      </c>
      <c r="B29" s="211"/>
      <c r="C29" s="211"/>
      <c r="D29" s="211"/>
      <c r="E29" s="211"/>
      <c r="F29" s="211"/>
      <c r="G29" s="211"/>
    </row>
    <row r="30" spans="1:7">
      <c r="A30" s="212" t="s">
        <v>13</v>
      </c>
      <c r="B30" s="213" t="s">
        <v>370</v>
      </c>
      <c r="C30" s="214"/>
      <c r="D30" s="212" t="s">
        <v>30</v>
      </c>
      <c r="E30" s="205" t="s">
        <v>384</v>
      </c>
      <c r="F30" s="209"/>
      <c r="G30" s="206"/>
    </row>
    <row r="31" spans="1:7">
      <c r="A31" s="212"/>
      <c r="B31" s="199" t="s">
        <v>371</v>
      </c>
      <c r="C31" s="199"/>
      <c r="D31" s="212"/>
      <c r="E31" s="200" t="s">
        <v>385</v>
      </c>
      <c r="F31" s="201"/>
      <c r="G31" s="202"/>
    </row>
    <row r="32" spans="1:7">
      <c r="A32" s="212"/>
      <c r="B32" s="199" t="s">
        <v>372</v>
      </c>
      <c r="C32" s="199"/>
      <c r="D32" s="212"/>
      <c r="E32" s="200"/>
      <c r="F32" s="201"/>
      <c r="G32" s="202"/>
    </row>
    <row r="33" spans="1:7">
      <c r="A33" s="212"/>
      <c r="B33" s="241"/>
      <c r="C33" s="241"/>
      <c r="D33" s="212"/>
      <c r="E33" s="200"/>
      <c r="F33" s="201"/>
      <c r="G33" s="202"/>
    </row>
    <row r="34" spans="1:7">
      <c r="A34" s="212"/>
      <c r="B34" s="204"/>
      <c r="C34" s="204"/>
      <c r="D34" s="212"/>
      <c r="E34" s="200"/>
      <c r="F34" s="201"/>
      <c r="G34" s="202"/>
    </row>
    <row r="35" spans="1:7">
      <c r="A35" s="212"/>
      <c r="B35" s="204"/>
      <c r="C35" s="204"/>
      <c r="D35" s="212"/>
      <c r="E35" s="200"/>
      <c r="F35" s="201"/>
      <c r="G35" s="202"/>
    </row>
    <row r="36" spans="1:7">
      <c r="A36" s="198" t="s">
        <v>17</v>
      </c>
      <c r="B36" s="198"/>
      <c r="C36" s="198"/>
      <c r="D36" s="198"/>
      <c r="E36" s="198"/>
      <c r="F36" s="198"/>
      <c r="G36" s="198"/>
    </row>
    <row r="37" spans="1:7">
      <c r="A37" s="190" t="s">
        <v>13</v>
      </c>
      <c r="B37" s="205" t="s">
        <v>26</v>
      </c>
      <c r="C37" s="206"/>
      <c r="D37" s="190" t="s">
        <v>6</v>
      </c>
      <c r="E37" s="205" t="s">
        <v>26</v>
      </c>
      <c r="F37" s="209"/>
      <c r="G37" s="206"/>
    </row>
    <row r="38" spans="1:7">
      <c r="A38" s="192"/>
      <c r="B38" s="207"/>
      <c r="C38" s="208"/>
      <c r="D38" s="192"/>
      <c r="E38" s="207"/>
      <c r="F38" s="210"/>
      <c r="G38" s="208"/>
    </row>
    <row r="39" spans="1:7">
      <c r="A39" s="198" t="s">
        <v>31</v>
      </c>
      <c r="B39" s="198"/>
      <c r="C39" s="198"/>
      <c r="D39" s="198"/>
      <c r="E39" s="198"/>
      <c r="F39" s="198"/>
      <c r="G39" s="198"/>
    </row>
    <row r="40" spans="1:7">
      <c r="A40" s="190" t="s">
        <v>13</v>
      </c>
      <c r="B40" s="180" t="s">
        <v>373</v>
      </c>
      <c r="C40" s="180"/>
      <c r="D40" s="180"/>
      <c r="E40" s="190" t="s">
        <v>6</v>
      </c>
      <c r="F40" s="181" t="s">
        <v>386</v>
      </c>
      <c r="G40" s="181"/>
    </row>
    <row r="41" spans="1:7">
      <c r="A41" s="191"/>
      <c r="B41" s="180" t="s">
        <v>374</v>
      </c>
      <c r="C41" s="180"/>
      <c r="D41" s="180"/>
      <c r="E41" s="191"/>
      <c r="F41" s="181" t="s">
        <v>387</v>
      </c>
      <c r="G41" s="181"/>
    </row>
    <row r="42" spans="1:7">
      <c r="A42" s="191"/>
      <c r="B42" s="180" t="s">
        <v>375</v>
      </c>
      <c r="C42" s="180"/>
      <c r="D42" s="180"/>
      <c r="E42" s="191"/>
      <c r="F42" s="181" t="s">
        <v>388</v>
      </c>
      <c r="G42" s="181"/>
    </row>
    <row r="43" spans="1:7">
      <c r="A43" s="191"/>
      <c r="B43" s="180" t="s">
        <v>376</v>
      </c>
      <c r="C43" s="180"/>
      <c r="D43" s="180"/>
      <c r="E43" s="191"/>
      <c r="F43" s="181" t="s">
        <v>389</v>
      </c>
      <c r="G43" s="181"/>
    </row>
    <row r="44" spans="1:7">
      <c r="A44" s="191"/>
      <c r="B44" s="193"/>
      <c r="C44" s="194"/>
      <c r="D44" s="195"/>
      <c r="E44" s="191"/>
      <c r="F44" s="196" t="s">
        <v>390</v>
      </c>
      <c r="G44" s="197"/>
    </row>
    <row r="45" spans="1:7">
      <c r="A45" s="191"/>
      <c r="B45" s="193"/>
      <c r="C45" s="194"/>
      <c r="D45" s="195"/>
      <c r="E45" s="191"/>
      <c r="F45" s="196"/>
      <c r="G45" s="197"/>
    </row>
    <row r="46" spans="1:7">
      <c r="A46" s="191"/>
      <c r="B46" s="180"/>
      <c r="C46" s="180"/>
      <c r="D46" s="180"/>
      <c r="E46" s="191"/>
      <c r="F46" s="181"/>
      <c r="G46" s="181"/>
    </row>
    <row r="47" spans="1:7">
      <c r="A47" s="192"/>
      <c r="B47" s="180"/>
      <c r="C47" s="180"/>
      <c r="D47" s="180"/>
      <c r="E47" s="192"/>
      <c r="F47" s="181"/>
      <c r="G47" s="181"/>
    </row>
    <row r="48" spans="1:7">
      <c r="A48" s="182" t="s">
        <v>28</v>
      </c>
      <c r="B48" s="182"/>
      <c r="C48" s="182"/>
      <c r="D48" s="182"/>
      <c r="E48" s="182"/>
      <c r="F48" s="182"/>
      <c r="G48" s="182"/>
    </row>
    <row r="49" spans="1:7">
      <c r="A49" s="183" t="s">
        <v>13</v>
      </c>
      <c r="B49" s="3" t="s">
        <v>18</v>
      </c>
      <c r="C49" s="3" t="s">
        <v>19</v>
      </c>
      <c r="D49" s="183"/>
      <c r="E49" s="3" t="s">
        <v>18</v>
      </c>
      <c r="F49" s="185" t="s">
        <v>19</v>
      </c>
      <c r="G49" s="186"/>
    </row>
    <row r="50" spans="1:7">
      <c r="A50" s="184"/>
      <c r="B50" s="9">
        <v>4500</v>
      </c>
      <c r="C50" s="10" t="s">
        <v>363</v>
      </c>
      <c r="D50" s="184"/>
      <c r="E50" s="7"/>
      <c r="F50" s="187"/>
      <c r="G50" s="187"/>
    </row>
    <row r="51" spans="1:7">
      <c r="A51" s="184"/>
      <c r="B51" s="9">
        <v>2200</v>
      </c>
      <c r="C51" s="10" t="s">
        <v>377</v>
      </c>
      <c r="D51" s="184"/>
      <c r="E51" s="7"/>
      <c r="F51" s="187"/>
      <c r="G51" s="187"/>
    </row>
    <row r="52" spans="1:7">
      <c r="A52" s="184"/>
      <c r="B52" s="9">
        <v>3200</v>
      </c>
      <c r="C52" s="10" t="s">
        <v>378</v>
      </c>
      <c r="D52" s="184"/>
      <c r="E52" s="7"/>
      <c r="F52" s="188"/>
      <c r="G52" s="189"/>
    </row>
    <row r="53" spans="1:7">
      <c r="A53" s="184"/>
      <c r="B53" s="9">
        <v>1000</v>
      </c>
      <c r="C53" s="10" t="s">
        <v>87</v>
      </c>
      <c r="D53" s="184"/>
      <c r="E53" s="7"/>
      <c r="F53" s="188"/>
      <c r="G53" s="189"/>
    </row>
    <row r="54" spans="1:7">
      <c r="A54" s="184"/>
      <c r="B54" s="9">
        <v>2000</v>
      </c>
      <c r="C54" s="10" t="s">
        <v>56</v>
      </c>
      <c r="D54" s="184"/>
      <c r="E54" s="7"/>
      <c r="F54" s="188"/>
      <c r="G54" s="189"/>
    </row>
    <row r="55" spans="1:7">
      <c r="A55" s="184"/>
      <c r="B55" s="9"/>
      <c r="C55" s="10"/>
      <c r="D55" s="184"/>
      <c r="E55" s="7"/>
      <c r="F55" s="188"/>
      <c r="G55" s="189"/>
    </row>
    <row r="56" spans="1:7">
      <c r="A56" s="184"/>
      <c r="B56" s="9"/>
      <c r="C56" s="10"/>
      <c r="D56" s="184"/>
      <c r="E56" s="7"/>
      <c r="F56" s="188"/>
      <c r="G56" s="189"/>
    </row>
    <row r="57" spans="1:7" ht="18" thickBot="1">
      <c r="A57" s="184"/>
      <c r="B57" s="11"/>
      <c r="C57" s="12"/>
      <c r="D57" s="184"/>
      <c r="E57" s="13"/>
      <c r="F57" s="175"/>
      <c r="G57" s="175"/>
    </row>
    <row r="58" spans="1:7" ht="18.75" thickTop="1" thickBot="1">
      <c r="A58" s="14" t="s">
        <v>27</v>
      </c>
      <c r="B58" s="15">
        <f>SUM(B50:B57)</f>
        <v>12900</v>
      </c>
      <c r="C58" s="16"/>
      <c r="D58" s="17"/>
      <c r="E58" s="18"/>
      <c r="F58" s="16"/>
      <c r="G58" s="19"/>
    </row>
    <row r="59" spans="1:7">
      <c r="A59" s="176"/>
      <c r="B59" s="176"/>
      <c r="C59" s="176"/>
      <c r="D59" s="176"/>
      <c r="E59" s="176"/>
      <c r="F59" s="176"/>
      <c r="G59" s="176"/>
    </row>
    <row r="60" spans="1:7">
      <c r="A60" s="177"/>
      <c r="B60" s="178"/>
      <c r="C60" s="178"/>
      <c r="D60" s="178"/>
      <c r="E60" s="178"/>
      <c r="F60" s="178"/>
      <c r="G60" s="179"/>
    </row>
    <row r="64" spans="1:7">
      <c r="C64" t="s">
        <v>16</v>
      </c>
    </row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64"/>
  <sheetViews>
    <sheetView workbookViewId="0">
      <selection activeCell="E8" sqref="E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25" t="s">
        <v>261</v>
      </c>
      <c r="B1" s="225"/>
      <c r="C1" s="225"/>
      <c r="D1" s="225"/>
      <c r="E1" s="225"/>
      <c r="F1" s="225"/>
      <c r="G1" s="225"/>
    </row>
    <row r="2" spans="1:8" ht="20.100000000000001" customHeight="1">
      <c r="A2" s="85" t="s">
        <v>24</v>
      </c>
      <c r="B2" s="226" t="s">
        <v>391</v>
      </c>
      <c r="C2" s="227"/>
      <c r="D2" s="85" t="s">
        <v>1</v>
      </c>
      <c r="E2" s="85" t="s">
        <v>262</v>
      </c>
      <c r="F2" s="86" t="s">
        <v>0</v>
      </c>
      <c r="G2" s="1"/>
    </row>
    <row r="3" spans="1:8" ht="24" customHeight="1">
      <c r="A3" s="211" t="s">
        <v>15</v>
      </c>
      <c r="B3" s="211"/>
      <c r="C3" s="211"/>
      <c r="D3" s="228" t="s">
        <v>16</v>
      </c>
      <c r="E3" s="83" t="s">
        <v>23</v>
      </c>
      <c r="F3" s="83"/>
      <c r="G3" s="230"/>
      <c r="H3" s="230"/>
    </row>
    <row r="4" spans="1:8" ht="20.100000000000001" customHeight="1">
      <c r="A4" s="85" t="s">
        <v>2</v>
      </c>
      <c r="B4" s="231">
        <v>1283400</v>
      </c>
      <c r="C4" s="232"/>
      <c r="D4" s="229"/>
      <c r="E4" s="219" t="s">
        <v>147</v>
      </c>
      <c r="F4" s="233"/>
      <c r="G4" s="234"/>
    </row>
    <row r="5" spans="1:8" ht="20.100000000000001" customHeight="1">
      <c r="A5" s="85" t="s">
        <v>3</v>
      </c>
      <c r="B5" s="235">
        <f>B6-B4</f>
        <v>1115500</v>
      </c>
      <c r="C5" s="218"/>
      <c r="D5" s="229"/>
      <c r="E5" s="220" t="s">
        <v>148</v>
      </c>
      <c r="F5" s="236"/>
      <c r="G5" s="237"/>
    </row>
    <row r="6" spans="1:8" ht="20.100000000000001" customHeight="1">
      <c r="A6" s="85" t="s">
        <v>4</v>
      </c>
      <c r="B6" s="231">
        <f>2342200+56700</f>
        <v>2398900</v>
      </c>
      <c r="C6" s="232"/>
      <c r="D6" s="229"/>
      <c r="E6" s="221" t="s">
        <v>149</v>
      </c>
      <c r="F6" s="238"/>
      <c r="G6" s="239"/>
    </row>
    <row r="7" spans="1:8" ht="27.95" customHeight="1">
      <c r="A7" s="87" t="s">
        <v>14</v>
      </c>
      <c r="B7" s="87"/>
      <c r="C7" s="87"/>
      <c r="D7" s="2"/>
      <c r="E7" s="4"/>
      <c r="F7" s="4"/>
      <c r="G7" s="4"/>
    </row>
    <row r="8" spans="1:8" ht="20.100000000000001" customHeight="1">
      <c r="A8" s="219" t="s">
        <v>29</v>
      </c>
      <c r="B8" s="1" t="s">
        <v>58</v>
      </c>
      <c r="C8" s="1">
        <v>10</v>
      </c>
      <c r="D8" s="222" t="s">
        <v>5</v>
      </c>
      <c r="E8" s="8" t="s">
        <v>411</v>
      </c>
      <c r="F8" s="86"/>
      <c r="G8" s="5"/>
    </row>
    <row r="9" spans="1:8" ht="20.100000000000001" customHeight="1">
      <c r="A9" s="220"/>
      <c r="B9" s="1" t="s">
        <v>111</v>
      </c>
      <c r="C9" s="1">
        <v>5</v>
      </c>
      <c r="D9" s="223"/>
      <c r="E9" s="1" t="s">
        <v>457</v>
      </c>
      <c r="F9" s="86"/>
      <c r="G9" s="86"/>
      <c r="H9" t="s">
        <v>319</v>
      </c>
    </row>
    <row r="10" spans="1:8" ht="20.100000000000001" customHeight="1">
      <c r="A10" s="220"/>
      <c r="B10" s="1" t="s">
        <v>337</v>
      </c>
      <c r="C10" s="1">
        <v>6</v>
      </c>
      <c r="D10" s="223"/>
      <c r="E10" s="8" t="s">
        <v>412</v>
      </c>
      <c r="F10" s="86"/>
      <c r="G10" s="86"/>
    </row>
    <row r="11" spans="1:8" ht="20.100000000000001" customHeight="1">
      <c r="A11" s="221"/>
      <c r="B11" s="1"/>
      <c r="C11" s="1"/>
      <c r="D11" s="224"/>
      <c r="E11" s="8"/>
      <c r="F11" s="86"/>
      <c r="G11" s="86"/>
    </row>
    <row r="12" spans="1:8" ht="27.95" customHeight="1">
      <c r="A12" s="87" t="s">
        <v>21</v>
      </c>
      <c r="B12" s="87"/>
      <c r="C12" s="87"/>
      <c r="D12" s="87"/>
      <c r="E12" s="2"/>
      <c r="F12" s="2"/>
      <c r="G12" s="84"/>
    </row>
    <row r="13" spans="1:8" ht="18.95" customHeight="1">
      <c r="A13" s="1"/>
      <c r="B13" s="86" t="s">
        <v>7</v>
      </c>
      <c r="C13" s="86" t="s">
        <v>10</v>
      </c>
      <c r="D13" s="86" t="s">
        <v>11</v>
      </c>
      <c r="E13" s="216" t="s">
        <v>12</v>
      </c>
      <c r="F13" s="217"/>
      <c r="G13" s="218"/>
    </row>
    <row r="14" spans="1:8" ht="17.100000000000001" customHeight="1">
      <c r="A14" s="190" t="s">
        <v>8</v>
      </c>
      <c r="B14" s="6">
        <v>0.41666666666666669</v>
      </c>
      <c r="C14" s="85" t="s">
        <v>397</v>
      </c>
      <c r="D14" s="85">
        <v>3</v>
      </c>
      <c r="E14" s="216"/>
      <c r="F14" s="217"/>
      <c r="G14" s="218"/>
    </row>
    <row r="15" spans="1:8" ht="18.95" customHeight="1">
      <c r="A15" s="191"/>
      <c r="B15" s="6">
        <v>0.45833333333333331</v>
      </c>
      <c r="C15" s="85" t="s">
        <v>398</v>
      </c>
      <c r="D15" s="85">
        <v>3</v>
      </c>
      <c r="E15" s="216"/>
      <c r="F15" s="217"/>
      <c r="G15" s="218"/>
    </row>
    <row r="16" spans="1:8" ht="18.95" customHeight="1">
      <c r="A16" s="191"/>
      <c r="B16" s="6">
        <v>0.45833333333333331</v>
      </c>
      <c r="C16" s="85" t="s">
        <v>399</v>
      </c>
      <c r="D16" s="85">
        <v>6</v>
      </c>
      <c r="E16" s="216"/>
      <c r="F16" s="217"/>
      <c r="G16" s="218"/>
    </row>
    <row r="17" spans="1:7">
      <c r="A17" s="191"/>
      <c r="B17" s="6">
        <v>0.50694444444444442</v>
      </c>
      <c r="C17" s="85" t="s">
        <v>400</v>
      </c>
      <c r="D17" s="85">
        <v>4</v>
      </c>
      <c r="E17" s="216"/>
      <c r="F17" s="217"/>
      <c r="G17" s="218"/>
    </row>
    <row r="18" spans="1:7">
      <c r="A18" s="191"/>
      <c r="B18" s="6">
        <v>0.5</v>
      </c>
      <c r="C18" s="85" t="s">
        <v>401</v>
      </c>
      <c r="D18" s="85">
        <v>5</v>
      </c>
      <c r="E18" s="216"/>
      <c r="F18" s="217"/>
      <c r="G18" s="218"/>
    </row>
    <row r="19" spans="1:7">
      <c r="A19" s="191"/>
      <c r="B19" s="6">
        <v>0.5</v>
      </c>
      <c r="C19" s="85" t="s">
        <v>402</v>
      </c>
      <c r="D19" s="85">
        <v>5</v>
      </c>
      <c r="E19" s="216"/>
      <c r="F19" s="217"/>
      <c r="G19" s="218"/>
    </row>
    <row r="20" spans="1:7">
      <c r="A20" s="191"/>
      <c r="B20" s="6"/>
      <c r="C20" s="85"/>
      <c r="D20" s="85"/>
      <c r="E20" s="216"/>
      <c r="F20" s="217"/>
      <c r="G20" s="218"/>
    </row>
    <row r="21" spans="1:7">
      <c r="A21" s="191"/>
      <c r="B21" s="6"/>
      <c r="C21" s="85"/>
      <c r="D21" s="85"/>
      <c r="E21" s="216"/>
      <c r="F21" s="217"/>
      <c r="G21" s="218"/>
    </row>
    <row r="22" spans="1:7">
      <c r="A22" s="192"/>
      <c r="B22" s="6"/>
      <c r="C22" s="85"/>
      <c r="D22" s="85"/>
      <c r="E22" s="216"/>
      <c r="F22" s="217"/>
      <c r="G22" s="218"/>
    </row>
    <row r="23" spans="1:7">
      <c r="A23" s="212" t="s">
        <v>9</v>
      </c>
      <c r="B23" s="6"/>
      <c r="C23" s="85"/>
      <c r="D23" s="85"/>
      <c r="E23" s="215"/>
      <c r="F23" s="215"/>
      <c r="G23" s="215"/>
    </row>
    <row r="24" spans="1:7">
      <c r="A24" s="212"/>
      <c r="B24" s="6"/>
      <c r="C24" s="85"/>
      <c r="D24" s="85"/>
      <c r="E24" s="215"/>
      <c r="F24" s="215"/>
      <c r="G24" s="215"/>
    </row>
    <row r="25" spans="1:7">
      <c r="A25" s="212"/>
      <c r="B25" s="6"/>
      <c r="C25" s="85"/>
      <c r="D25" s="85"/>
      <c r="E25" s="215"/>
      <c r="F25" s="215"/>
      <c r="G25" s="215"/>
    </row>
    <row r="26" spans="1:7">
      <c r="A26" s="212"/>
      <c r="B26" s="6"/>
      <c r="C26" s="85"/>
      <c r="D26" s="85"/>
      <c r="E26" s="215"/>
      <c r="F26" s="215"/>
      <c r="G26" s="215"/>
    </row>
    <row r="27" spans="1:7">
      <c r="A27" s="212"/>
      <c r="B27" s="6"/>
      <c r="C27" s="85"/>
      <c r="D27" s="85"/>
      <c r="E27" s="216"/>
      <c r="F27" s="217"/>
      <c r="G27" s="218"/>
    </row>
    <row r="28" spans="1:7">
      <c r="A28" s="212"/>
      <c r="B28" s="6"/>
      <c r="C28" s="85"/>
      <c r="D28" s="85"/>
      <c r="E28" s="215"/>
      <c r="F28" s="215"/>
      <c r="G28" s="215"/>
    </row>
    <row r="29" spans="1:7">
      <c r="A29" s="211" t="s">
        <v>20</v>
      </c>
      <c r="B29" s="211"/>
      <c r="C29" s="211"/>
      <c r="D29" s="211"/>
      <c r="E29" s="211"/>
      <c r="F29" s="211"/>
      <c r="G29" s="211"/>
    </row>
    <row r="30" spans="1:7">
      <c r="A30" s="212" t="s">
        <v>13</v>
      </c>
      <c r="B30" s="213" t="s">
        <v>403</v>
      </c>
      <c r="C30" s="214"/>
      <c r="D30" s="212" t="s">
        <v>30</v>
      </c>
      <c r="E30" s="205" t="s">
        <v>394</v>
      </c>
      <c r="F30" s="209"/>
      <c r="G30" s="206"/>
    </row>
    <row r="31" spans="1:7">
      <c r="A31" s="212"/>
      <c r="B31" s="199" t="s">
        <v>404</v>
      </c>
      <c r="C31" s="199"/>
      <c r="D31" s="212"/>
      <c r="E31" s="200" t="s">
        <v>395</v>
      </c>
      <c r="F31" s="201"/>
      <c r="G31" s="202"/>
    </row>
    <row r="32" spans="1:7">
      <c r="A32" s="212"/>
      <c r="B32" s="199" t="s">
        <v>405</v>
      </c>
      <c r="C32" s="199"/>
      <c r="D32" s="212"/>
      <c r="E32" s="200" t="s">
        <v>396</v>
      </c>
      <c r="F32" s="201"/>
      <c r="G32" s="202"/>
    </row>
    <row r="33" spans="1:7">
      <c r="A33" s="212"/>
      <c r="B33" s="241"/>
      <c r="C33" s="241"/>
      <c r="D33" s="212"/>
      <c r="E33" s="200" t="s">
        <v>413</v>
      </c>
      <c r="F33" s="201"/>
      <c r="G33" s="202"/>
    </row>
    <row r="34" spans="1:7">
      <c r="A34" s="212"/>
      <c r="B34" s="204"/>
      <c r="C34" s="204"/>
      <c r="D34" s="212"/>
      <c r="E34" s="200" t="s">
        <v>414</v>
      </c>
      <c r="F34" s="201"/>
      <c r="G34" s="202"/>
    </row>
    <row r="35" spans="1:7">
      <c r="A35" s="212"/>
      <c r="B35" s="204"/>
      <c r="C35" s="204"/>
      <c r="D35" s="212"/>
      <c r="E35" s="200"/>
      <c r="F35" s="201"/>
      <c r="G35" s="202"/>
    </row>
    <row r="36" spans="1:7">
      <c r="A36" s="198" t="s">
        <v>17</v>
      </c>
      <c r="B36" s="198"/>
      <c r="C36" s="198"/>
      <c r="D36" s="198"/>
      <c r="E36" s="198"/>
      <c r="F36" s="198"/>
      <c r="G36" s="198"/>
    </row>
    <row r="37" spans="1:7">
      <c r="A37" s="190" t="s">
        <v>13</v>
      </c>
      <c r="B37" s="205" t="s">
        <v>26</v>
      </c>
      <c r="C37" s="206"/>
      <c r="D37" s="190" t="s">
        <v>6</v>
      </c>
      <c r="E37" s="205" t="s">
        <v>26</v>
      </c>
      <c r="F37" s="209"/>
      <c r="G37" s="206"/>
    </row>
    <row r="38" spans="1:7">
      <c r="A38" s="192"/>
      <c r="B38" s="207"/>
      <c r="C38" s="208"/>
      <c r="D38" s="192"/>
      <c r="E38" s="207"/>
      <c r="F38" s="210"/>
      <c r="G38" s="208"/>
    </row>
    <row r="39" spans="1:7">
      <c r="A39" s="198" t="s">
        <v>31</v>
      </c>
      <c r="B39" s="198"/>
      <c r="C39" s="198"/>
      <c r="D39" s="198"/>
      <c r="E39" s="198"/>
      <c r="F39" s="198"/>
      <c r="G39" s="198"/>
    </row>
    <row r="40" spans="1:7">
      <c r="A40" s="190" t="s">
        <v>13</v>
      </c>
      <c r="B40" s="180" t="s">
        <v>406</v>
      </c>
      <c r="C40" s="180"/>
      <c r="D40" s="180"/>
      <c r="E40" s="190" t="s">
        <v>6</v>
      </c>
      <c r="F40" s="181" t="s">
        <v>415</v>
      </c>
      <c r="G40" s="181"/>
    </row>
    <row r="41" spans="1:7">
      <c r="A41" s="191"/>
      <c r="B41" s="180" t="s">
        <v>407</v>
      </c>
      <c r="C41" s="180"/>
      <c r="D41" s="180"/>
      <c r="E41" s="191"/>
      <c r="F41" s="181" t="s">
        <v>416</v>
      </c>
      <c r="G41" s="181"/>
    </row>
    <row r="42" spans="1:7">
      <c r="A42" s="191"/>
      <c r="B42" s="180" t="s">
        <v>408</v>
      </c>
      <c r="C42" s="180"/>
      <c r="D42" s="180"/>
      <c r="E42" s="191"/>
      <c r="F42" s="181" t="s">
        <v>417</v>
      </c>
      <c r="G42" s="181"/>
    </row>
    <row r="43" spans="1:7">
      <c r="A43" s="191"/>
      <c r="B43" s="180"/>
      <c r="C43" s="180"/>
      <c r="D43" s="180"/>
      <c r="E43" s="191"/>
      <c r="F43" s="181"/>
      <c r="G43" s="181"/>
    </row>
    <row r="44" spans="1:7">
      <c r="A44" s="191"/>
      <c r="B44" s="193"/>
      <c r="C44" s="194"/>
      <c r="D44" s="195"/>
      <c r="E44" s="191"/>
      <c r="F44" s="196"/>
      <c r="G44" s="197"/>
    </row>
    <row r="45" spans="1:7">
      <c r="A45" s="191"/>
      <c r="B45" s="193"/>
      <c r="C45" s="194"/>
      <c r="D45" s="195"/>
      <c r="E45" s="191"/>
      <c r="F45" s="196"/>
      <c r="G45" s="197"/>
    </row>
    <row r="46" spans="1:7">
      <c r="A46" s="191"/>
      <c r="B46" s="180"/>
      <c r="C46" s="180"/>
      <c r="D46" s="180"/>
      <c r="E46" s="191"/>
      <c r="F46" s="181"/>
      <c r="G46" s="181"/>
    </row>
    <row r="47" spans="1:7">
      <c r="A47" s="192"/>
      <c r="B47" s="180"/>
      <c r="C47" s="180"/>
      <c r="D47" s="180"/>
      <c r="E47" s="192"/>
      <c r="F47" s="181"/>
      <c r="G47" s="181"/>
    </row>
    <row r="48" spans="1:7">
      <c r="A48" s="182" t="s">
        <v>28</v>
      </c>
      <c r="B48" s="182"/>
      <c r="C48" s="182"/>
      <c r="D48" s="182"/>
      <c r="E48" s="182"/>
      <c r="F48" s="182"/>
      <c r="G48" s="182"/>
    </row>
    <row r="49" spans="1:7">
      <c r="A49" s="183" t="s">
        <v>13</v>
      </c>
      <c r="B49" s="3" t="s">
        <v>18</v>
      </c>
      <c r="C49" s="3" t="s">
        <v>19</v>
      </c>
      <c r="D49" s="183"/>
      <c r="E49" s="3" t="s">
        <v>18</v>
      </c>
      <c r="F49" s="185" t="s">
        <v>19</v>
      </c>
      <c r="G49" s="186"/>
    </row>
    <row r="50" spans="1:7">
      <c r="A50" s="184"/>
      <c r="B50" s="9">
        <v>1980</v>
      </c>
      <c r="C50" s="10" t="s">
        <v>87</v>
      </c>
      <c r="D50" s="184"/>
      <c r="E50" s="7">
        <v>10500</v>
      </c>
      <c r="F50" s="187" t="s">
        <v>392</v>
      </c>
      <c r="G50" s="187"/>
    </row>
    <row r="51" spans="1:7">
      <c r="A51" s="184"/>
      <c r="B51" s="9">
        <v>8400</v>
      </c>
      <c r="C51" s="10" t="s">
        <v>55</v>
      </c>
      <c r="D51" s="184"/>
      <c r="E51" s="7"/>
      <c r="F51" s="187" t="s">
        <v>393</v>
      </c>
      <c r="G51" s="187"/>
    </row>
    <row r="52" spans="1:7">
      <c r="A52" s="184"/>
      <c r="B52" s="9">
        <v>1500</v>
      </c>
      <c r="C52" s="10" t="s">
        <v>409</v>
      </c>
      <c r="D52" s="184"/>
      <c r="E52" s="7"/>
      <c r="F52" s="188"/>
      <c r="G52" s="189"/>
    </row>
    <row r="53" spans="1:7">
      <c r="A53" s="184"/>
      <c r="B53" s="9">
        <v>700</v>
      </c>
      <c r="C53" s="10" t="s">
        <v>410</v>
      </c>
      <c r="D53" s="184"/>
      <c r="E53" s="7"/>
      <c r="F53" s="188"/>
      <c r="G53" s="189"/>
    </row>
    <row r="54" spans="1:7">
      <c r="A54" s="184"/>
      <c r="B54" s="9"/>
      <c r="C54" s="10"/>
      <c r="D54" s="184"/>
      <c r="E54" s="7"/>
      <c r="F54" s="188"/>
      <c r="G54" s="189"/>
    </row>
    <row r="55" spans="1:7">
      <c r="A55" s="184"/>
      <c r="B55" s="9"/>
      <c r="C55" s="10"/>
      <c r="D55" s="184"/>
      <c r="E55" s="7"/>
      <c r="F55" s="188"/>
      <c r="G55" s="189"/>
    </row>
    <row r="56" spans="1:7">
      <c r="A56" s="184"/>
      <c r="B56" s="9"/>
      <c r="C56" s="10"/>
      <c r="D56" s="184"/>
      <c r="E56" s="7"/>
      <c r="F56" s="188"/>
      <c r="G56" s="189"/>
    </row>
    <row r="57" spans="1:7" ht="18" thickBot="1">
      <c r="A57" s="184"/>
      <c r="B57" s="11"/>
      <c r="C57" s="12"/>
      <c r="D57" s="184"/>
      <c r="E57" s="13"/>
      <c r="F57" s="175"/>
      <c r="G57" s="175"/>
    </row>
    <row r="58" spans="1:7" ht="18.75" thickTop="1" thickBot="1">
      <c r="A58" s="14" t="s">
        <v>27</v>
      </c>
      <c r="B58" s="15">
        <f>SUM(B50:B57)</f>
        <v>12580</v>
      </c>
      <c r="C58" s="16"/>
      <c r="D58" s="17"/>
      <c r="E58" s="18"/>
      <c r="F58" s="16"/>
      <c r="G58" s="19"/>
    </row>
    <row r="59" spans="1:7">
      <c r="A59" s="176"/>
      <c r="B59" s="176"/>
      <c r="C59" s="176"/>
      <c r="D59" s="176"/>
      <c r="E59" s="176"/>
      <c r="F59" s="176"/>
      <c r="G59" s="176"/>
    </row>
    <row r="60" spans="1:7">
      <c r="A60" s="177"/>
      <c r="B60" s="178"/>
      <c r="C60" s="178"/>
      <c r="D60" s="178"/>
      <c r="E60" s="178"/>
      <c r="F60" s="178"/>
      <c r="G60" s="179"/>
    </row>
    <row r="64" spans="1:7">
      <c r="C64" t="s">
        <v>16</v>
      </c>
    </row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64"/>
  <sheetViews>
    <sheetView workbookViewId="0">
      <selection activeCell="B8" sqref="B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25" t="s">
        <v>261</v>
      </c>
      <c r="B1" s="225"/>
      <c r="C1" s="225"/>
      <c r="D1" s="225"/>
      <c r="E1" s="225"/>
      <c r="F1" s="225"/>
      <c r="G1" s="225"/>
    </row>
    <row r="2" spans="1:8" ht="20.100000000000001" customHeight="1">
      <c r="A2" s="90" t="s">
        <v>24</v>
      </c>
      <c r="B2" s="226" t="s">
        <v>435</v>
      </c>
      <c r="C2" s="227"/>
      <c r="D2" s="90" t="s">
        <v>1</v>
      </c>
      <c r="E2" s="105" t="s">
        <v>482</v>
      </c>
      <c r="F2" s="91" t="s">
        <v>0</v>
      </c>
      <c r="G2" s="1"/>
    </row>
    <row r="3" spans="1:8" ht="24" customHeight="1">
      <c r="A3" s="211" t="s">
        <v>15</v>
      </c>
      <c r="B3" s="211"/>
      <c r="C3" s="211"/>
      <c r="D3" s="228" t="s">
        <v>16</v>
      </c>
      <c r="E3" s="89" t="s">
        <v>23</v>
      </c>
      <c r="F3" s="89"/>
      <c r="G3" s="230"/>
      <c r="H3" s="230"/>
    </row>
    <row r="4" spans="1:8" ht="20.100000000000001" customHeight="1">
      <c r="A4" s="90" t="s">
        <v>2</v>
      </c>
      <c r="B4" s="231">
        <v>752600</v>
      </c>
      <c r="C4" s="232"/>
      <c r="D4" s="229"/>
      <c r="E4" s="219" t="s">
        <v>147</v>
      </c>
      <c r="F4" s="233"/>
      <c r="G4" s="234"/>
    </row>
    <row r="5" spans="1:8" ht="20.100000000000001" customHeight="1">
      <c r="A5" s="90" t="s">
        <v>3</v>
      </c>
      <c r="B5" s="235">
        <f>B6-B4</f>
        <v>1220700</v>
      </c>
      <c r="C5" s="218"/>
      <c r="D5" s="229"/>
      <c r="E5" s="220" t="s">
        <v>148</v>
      </c>
      <c r="F5" s="236"/>
      <c r="G5" s="237"/>
    </row>
    <row r="6" spans="1:8" ht="20.100000000000001" customHeight="1">
      <c r="A6" s="90" t="s">
        <v>4</v>
      </c>
      <c r="B6" s="231">
        <f>1932800+40500</f>
        <v>1973300</v>
      </c>
      <c r="C6" s="232"/>
      <c r="D6" s="229"/>
      <c r="E6" s="221" t="s">
        <v>149</v>
      </c>
      <c r="F6" s="238"/>
      <c r="G6" s="239"/>
    </row>
    <row r="7" spans="1:8" ht="27.95" customHeight="1">
      <c r="A7" s="88" t="s">
        <v>14</v>
      </c>
      <c r="B7" s="88"/>
      <c r="C7" s="88"/>
      <c r="D7" s="2"/>
      <c r="E7" s="4"/>
      <c r="F7" s="4"/>
      <c r="G7" s="4"/>
    </row>
    <row r="8" spans="1:8" ht="20.100000000000001" customHeight="1">
      <c r="A8" s="219" t="s">
        <v>29</v>
      </c>
      <c r="B8" s="1" t="s">
        <v>475</v>
      </c>
      <c r="C8" s="1">
        <v>4</v>
      </c>
      <c r="D8" s="222" t="s">
        <v>5</v>
      </c>
      <c r="E8" s="8" t="s">
        <v>433</v>
      </c>
      <c r="F8" s="91"/>
      <c r="G8" s="5"/>
    </row>
    <row r="9" spans="1:8" ht="20.100000000000001" customHeight="1">
      <c r="A9" s="220"/>
      <c r="B9" s="1" t="s">
        <v>476</v>
      </c>
      <c r="C9" s="1" t="s">
        <v>477</v>
      </c>
      <c r="D9" s="223"/>
      <c r="E9" s="1" t="s">
        <v>434</v>
      </c>
      <c r="F9" s="91"/>
      <c r="G9" s="91"/>
      <c r="H9" t="s">
        <v>319</v>
      </c>
    </row>
    <row r="10" spans="1:8" ht="20.100000000000001" customHeight="1">
      <c r="A10" s="220"/>
      <c r="B10" s="1" t="s">
        <v>478</v>
      </c>
      <c r="C10" s="1">
        <v>3</v>
      </c>
      <c r="D10" s="223"/>
      <c r="E10" s="8" t="s">
        <v>412</v>
      </c>
      <c r="F10" s="91"/>
      <c r="G10" s="91"/>
    </row>
    <row r="11" spans="1:8" ht="20.100000000000001" customHeight="1">
      <c r="A11" s="221"/>
      <c r="B11" s="1" t="s">
        <v>479</v>
      </c>
      <c r="C11" s="1">
        <v>2</v>
      </c>
      <c r="D11" s="224"/>
      <c r="E11" s="8"/>
      <c r="F11" s="91"/>
      <c r="G11" s="91"/>
    </row>
    <row r="12" spans="1:8" ht="27.95" customHeight="1">
      <c r="A12" s="88" t="s">
        <v>21</v>
      </c>
      <c r="B12" s="88"/>
      <c r="C12" s="88"/>
      <c r="D12" s="88"/>
      <c r="E12" s="2"/>
      <c r="F12" s="2"/>
      <c r="G12" s="92"/>
    </row>
    <row r="13" spans="1:8" ht="18.95" customHeight="1">
      <c r="A13" s="1"/>
      <c r="B13" s="91" t="s">
        <v>7</v>
      </c>
      <c r="C13" s="91" t="s">
        <v>10</v>
      </c>
      <c r="D13" s="91" t="s">
        <v>11</v>
      </c>
      <c r="E13" s="216" t="s">
        <v>12</v>
      </c>
      <c r="F13" s="217"/>
      <c r="G13" s="218"/>
    </row>
    <row r="14" spans="1:8" ht="17.100000000000001" customHeight="1">
      <c r="A14" s="190" t="s">
        <v>8</v>
      </c>
      <c r="B14" s="6">
        <v>0.45833333333333331</v>
      </c>
      <c r="C14" s="90" t="s">
        <v>418</v>
      </c>
      <c r="D14" s="90">
        <v>9</v>
      </c>
      <c r="E14" s="216"/>
      <c r="F14" s="217"/>
      <c r="G14" s="218"/>
    </row>
    <row r="15" spans="1:8" ht="18.95" customHeight="1">
      <c r="A15" s="191"/>
      <c r="B15" s="6">
        <v>0.51041666666666663</v>
      </c>
      <c r="C15" s="90" t="s">
        <v>419</v>
      </c>
      <c r="D15" s="90">
        <v>2</v>
      </c>
      <c r="E15" s="216" t="s">
        <v>480</v>
      </c>
      <c r="F15" s="217"/>
      <c r="G15" s="218"/>
    </row>
    <row r="16" spans="1:8" ht="18.95" customHeight="1">
      <c r="A16" s="191"/>
      <c r="B16" s="6"/>
      <c r="C16" s="90"/>
      <c r="D16" s="90"/>
      <c r="E16" s="216"/>
      <c r="F16" s="217"/>
      <c r="G16" s="218"/>
    </row>
    <row r="17" spans="1:7">
      <c r="A17" s="191"/>
      <c r="B17" s="6"/>
      <c r="C17" s="90"/>
      <c r="D17" s="90"/>
      <c r="E17" s="216"/>
      <c r="F17" s="217"/>
      <c r="G17" s="218"/>
    </row>
    <row r="18" spans="1:7">
      <c r="A18" s="191"/>
      <c r="B18" s="6"/>
      <c r="C18" s="90"/>
      <c r="D18" s="90"/>
      <c r="E18" s="216"/>
      <c r="F18" s="217"/>
      <c r="G18" s="218"/>
    </row>
    <row r="19" spans="1:7">
      <c r="A19" s="191"/>
      <c r="B19" s="6"/>
      <c r="C19" s="90"/>
      <c r="D19" s="90"/>
      <c r="E19" s="216"/>
      <c r="F19" s="217"/>
      <c r="G19" s="218"/>
    </row>
    <row r="20" spans="1:7">
      <c r="A20" s="191"/>
      <c r="B20" s="6"/>
      <c r="C20" s="90"/>
      <c r="D20" s="90"/>
      <c r="E20" s="216"/>
      <c r="F20" s="217"/>
      <c r="G20" s="218"/>
    </row>
    <row r="21" spans="1:7">
      <c r="A21" s="191"/>
      <c r="B21" s="6"/>
      <c r="C21" s="90"/>
      <c r="D21" s="90"/>
      <c r="E21" s="216"/>
      <c r="F21" s="217"/>
      <c r="G21" s="218"/>
    </row>
    <row r="22" spans="1:7">
      <c r="A22" s="192"/>
      <c r="B22" s="6"/>
      <c r="C22" s="90"/>
      <c r="D22" s="90"/>
      <c r="E22" s="216"/>
      <c r="F22" s="217"/>
      <c r="G22" s="218"/>
    </row>
    <row r="23" spans="1:7">
      <c r="A23" s="212" t="s">
        <v>9</v>
      </c>
      <c r="B23" s="6">
        <v>0.29166666666666669</v>
      </c>
      <c r="C23" s="90" t="s">
        <v>420</v>
      </c>
      <c r="D23" s="90">
        <v>10</v>
      </c>
      <c r="E23" s="215" t="s">
        <v>481</v>
      </c>
      <c r="F23" s="215"/>
      <c r="G23" s="215"/>
    </row>
    <row r="24" spans="1:7">
      <c r="A24" s="212"/>
      <c r="B24" s="6"/>
      <c r="C24" s="90"/>
      <c r="D24" s="90"/>
      <c r="E24" s="215"/>
      <c r="F24" s="215"/>
      <c r="G24" s="215"/>
    </row>
    <row r="25" spans="1:7">
      <c r="A25" s="212"/>
      <c r="B25" s="6"/>
      <c r="C25" s="90"/>
      <c r="D25" s="90"/>
      <c r="E25" s="215"/>
      <c r="F25" s="215"/>
      <c r="G25" s="215"/>
    </row>
    <row r="26" spans="1:7">
      <c r="A26" s="212"/>
      <c r="B26" s="6"/>
      <c r="C26" s="90"/>
      <c r="D26" s="90"/>
      <c r="E26" s="215"/>
      <c r="F26" s="215"/>
      <c r="G26" s="215"/>
    </row>
    <row r="27" spans="1:7">
      <c r="A27" s="212"/>
      <c r="B27" s="6"/>
      <c r="C27" s="90"/>
      <c r="D27" s="90"/>
      <c r="E27" s="216"/>
      <c r="F27" s="217"/>
      <c r="G27" s="218"/>
    </row>
    <row r="28" spans="1:7">
      <c r="A28" s="212"/>
      <c r="B28" s="6"/>
      <c r="C28" s="90"/>
      <c r="D28" s="90"/>
      <c r="E28" s="215"/>
      <c r="F28" s="215"/>
      <c r="G28" s="215"/>
    </row>
    <row r="29" spans="1:7">
      <c r="A29" s="211" t="s">
        <v>20</v>
      </c>
      <c r="B29" s="211"/>
      <c r="C29" s="211"/>
      <c r="D29" s="211"/>
      <c r="E29" s="211"/>
      <c r="F29" s="211"/>
      <c r="G29" s="211"/>
    </row>
    <row r="30" spans="1:7">
      <c r="A30" s="212" t="s">
        <v>13</v>
      </c>
      <c r="B30" s="213" t="s">
        <v>421</v>
      </c>
      <c r="C30" s="214"/>
      <c r="D30" s="212" t="s">
        <v>30</v>
      </c>
      <c r="E30" s="205"/>
      <c r="F30" s="209"/>
      <c r="G30" s="206"/>
    </row>
    <row r="31" spans="1:7">
      <c r="A31" s="212"/>
      <c r="B31" s="199" t="s">
        <v>436</v>
      </c>
      <c r="C31" s="199"/>
      <c r="D31" s="212"/>
      <c r="E31" s="200"/>
      <c r="F31" s="201"/>
      <c r="G31" s="202"/>
    </row>
    <row r="32" spans="1:7">
      <c r="A32" s="212"/>
      <c r="B32" s="241"/>
      <c r="C32" s="241"/>
      <c r="D32" s="212"/>
      <c r="E32" s="200"/>
      <c r="F32" s="201"/>
      <c r="G32" s="202"/>
    </row>
    <row r="33" spans="1:7">
      <c r="A33" s="212"/>
      <c r="B33" s="241"/>
      <c r="C33" s="241"/>
      <c r="D33" s="212"/>
      <c r="E33" s="200"/>
      <c r="F33" s="201"/>
      <c r="G33" s="202"/>
    </row>
    <row r="34" spans="1:7">
      <c r="A34" s="212"/>
      <c r="B34" s="204"/>
      <c r="C34" s="204"/>
      <c r="D34" s="212"/>
      <c r="E34" s="200"/>
      <c r="F34" s="201"/>
      <c r="G34" s="202"/>
    </row>
    <row r="35" spans="1:7">
      <c r="A35" s="212"/>
      <c r="B35" s="204"/>
      <c r="C35" s="204"/>
      <c r="D35" s="212"/>
      <c r="E35" s="200"/>
      <c r="F35" s="201"/>
      <c r="G35" s="202"/>
    </row>
    <row r="36" spans="1:7">
      <c r="A36" s="198" t="s">
        <v>17</v>
      </c>
      <c r="B36" s="198"/>
      <c r="C36" s="198"/>
      <c r="D36" s="198"/>
      <c r="E36" s="198"/>
      <c r="F36" s="198"/>
      <c r="G36" s="198"/>
    </row>
    <row r="37" spans="1:7">
      <c r="A37" s="190" t="s">
        <v>13</v>
      </c>
      <c r="B37" s="205" t="s">
        <v>26</v>
      </c>
      <c r="C37" s="206"/>
      <c r="D37" s="190" t="s">
        <v>6</v>
      </c>
      <c r="E37" s="205" t="s">
        <v>26</v>
      </c>
      <c r="F37" s="209"/>
      <c r="G37" s="206"/>
    </row>
    <row r="38" spans="1:7">
      <c r="A38" s="192"/>
      <c r="B38" s="207"/>
      <c r="C38" s="208"/>
      <c r="D38" s="192"/>
      <c r="E38" s="207"/>
      <c r="F38" s="210"/>
      <c r="G38" s="208"/>
    </row>
    <row r="39" spans="1:7">
      <c r="A39" s="198" t="s">
        <v>31</v>
      </c>
      <c r="B39" s="198"/>
      <c r="C39" s="198"/>
      <c r="D39" s="198"/>
      <c r="E39" s="198"/>
      <c r="F39" s="198"/>
      <c r="G39" s="198"/>
    </row>
    <row r="40" spans="1:7">
      <c r="A40" s="190" t="s">
        <v>13</v>
      </c>
      <c r="B40" s="180" t="s">
        <v>422</v>
      </c>
      <c r="C40" s="180"/>
      <c r="D40" s="180"/>
      <c r="E40" s="190" t="s">
        <v>6</v>
      </c>
      <c r="F40" s="181"/>
      <c r="G40" s="181"/>
    </row>
    <row r="41" spans="1:7">
      <c r="A41" s="191"/>
      <c r="B41" s="180" t="s">
        <v>423</v>
      </c>
      <c r="C41" s="180"/>
      <c r="D41" s="180"/>
      <c r="E41" s="191"/>
      <c r="F41" s="181"/>
      <c r="G41" s="181"/>
    </row>
    <row r="42" spans="1:7">
      <c r="A42" s="191"/>
      <c r="B42" s="180" t="s">
        <v>424</v>
      </c>
      <c r="C42" s="180"/>
      <c r="D42" s="180"/>
      <c r="E42" s="191"/>
      <c r="F42" s="181"/>
      <c r="G42" s="181"/>
    </row>
    <row r="43" spans="1:7">
      <c r="A43" s="191"/>
      <c r="B43" s="180" t="s">
        <v>425</v>
      </c>
      <c r="C43" s="180"/>
      <c r="D43" s="180"/>
      <c r="E43" s="191"/>
      <c r="F43" s="181"/>
      <c r="G43" s="181"/>
    </row>
    <row r="44" spans="1:7">
      <c r="A44" s="191"/>
      <c r="B44" s="193"/>
      <c r="C44" s="194"/>
      <c r="D44" s="195"/>
      <c r="E44" s="191"/>
      <c r="F44" s="196"/>
      <c r="G44" s="197"/>
    </row>
    <row r="45" spans="1:7">
      <c r="A45" s="191"/>
      <c r="B45" s="193"/>
      <c r="C45" s="194"/>
      <c r="D45" s="195"/>
      <c r="E45" s="191"/>
      <c r="F45" s="196"/>
      <c r="G45" s="197"/>
    </row>
    <row r="46" spans="1:7">
      <c r="A46" s="191"/>
      <c r="B46" s="180"/>
      <c r="C46" s="180"/>
      <c r="D46" s="180"/>
      <c r="E46" s="191"/>
      <c r="F46" s="181"/>
      <c r="G46" s="181"/>
    </row>
    <row r="47" spans="1:7">
      <c r="A47" s="192"/>
      <c r="B47" s="180"/>
      <c r="C47" s="180"/>
      <c r="D47" s="180"/>
      <c r="E47" s="192"/>
      <c r="F47" s="181"/>
      <c r="G47" s="181"/>
    </row>
    <row r="48" spans="1:7">
      <c r="A48" s="182" t="s">
        <v>28</v>
      </c>
      <c r="B48" s="182"/>
      <c r="C48" s="182"/>
      <c r="D48" s="182"/>
      <c r="E48" s="182"/>
      <c r="F48" s="182"/>
      <c r="G48" s="182"/>
    </row>
    <row r="49" spans="1:7">
      <c r="A49" s="183" t="s">
        <v>13</v>
      </c>
      <c r="B49" s="3" t="s">
        <v>18</v>
      </c>
      <c r="C49" s="3" t="s">
        <v>19</v>
      </c>
      <c r="D49" s="183"/>
      <c r="E49" s="3" t="s">
        <v>18</v>
      </c>
      <c r="F49" s="185" t="s">
        <v>19</v>
      </c>
      <c r="G49" s="186"/>
    </row>
    <row r="50" spans="1:7">
      <c r="A50" s="184"/>
      <c r="B50" s="9">
        <v>12000</v>
      </c>
      <c r="C50" s="10" t="s">
        <v>426</v>
      </c>
      <c r="D50" s="184"/>
      <c r="E50" s="7"/>
      <c r="F50" s="187"/>
      <c r="G50" s="187"/>
    </row>
    <row r="51" spans="1:7">
      <c r="A51" s="184"/>
      <c r="B51" s="9">
        <v>4400</v>
      </c>
      <c r="C51" s="10" t="s">
        <v>427</v>
      </c>
      <c r="D51" s="184"/>
      <c r="E51" s="7"/>
      <c r="F51" s="187"/>
      <c r="G51" s="187"/>
    </row>
    <row r="52" spans="1:7">
      <c r="A52" s="184"/>
      <c r="B52" s="9">
        <v>1000</v>
      </c>
      <c r="C52" s="10" t="s">
        <v>428</v>
      </c>
      <c r="D52" s="184"/>
      <c r="E52" s="7"/>
      <c r="F52" s="188"/>
      <c r="G52" s="189"/>
    </row>
    <row r="53" spans="1:7">
      <c r="A53" s="184"/>
      <c r="B53" s="9">
        <v>2000</v>
      </c>
      <c r="C53" s="10" t="s">
        <v>429</v>
      </c>
      <c r="D53" s="184"/>
      <c r="E53" s="7"/>
      <c r="F53" s="188"/>
      <c r="G53" s="189"/>
    </row>
    <row r="54" spans="1:7">
      <c r="A54" s="184"/>
      <c r="B54" s="9">
        <v>2000</v>
      </c>
      <c r="C54" s="10" t="s">
        <v>430</v>
      </c>
      <c r="D54" s="184"/>
      <c r="E54" s="7"/>
      <c r="F54" s="188"/>
      <c r="G54" s="189"/>
    </row>
    <row r="55" spans="1:7">
      <c r="A55" s="184"/>
      <c r="B55" s="9">
        <v>1000</v>
      </c>
      <c r="C55" s="10" t="s">
        <v>431</v>
      </c>
      <c r="D55" s="184"/>
      <c r="E55" s="7"/>
      <c r="F55" s="188"/>
      <c r="G55" s="189"/>
    </row>
    <row r="56" spans="1:7">
      <c r="A56" s="184"/>
      <c r="B56" s="9">
        <v>6000</v>
      </c>
      <c r="C56" s="10" t="s">
        <v>432</v>
      </c>
      <c r="D56" s="184"/>
      <c r="E56" s="7"/>
      <c r="F56" s="188"/>
      <c r="G56" s="189"/>
    </row>
    <row r="57" spans="1:7" ht="18" thickBot="1">
      <c r="A57" s="184"/>
      <c r="B57" s="11"/>
      <c r="C57" s="12"/>
      <c r="D57" s="184"/>
      <c r="E57" s="13"/>
      <c r="F57" s="175"/>
      <c r="G57" s="175"/>
    </row>
    <row r="58" spans="1:7" ht="18.75" thickTop="1" thickBot="1">
      <c r="A58" s="14" t="s">
        <v>27</v>
      </c>
      <c r="B58" s="15">
        <f>SUM(B50:B57)</f>
        <v>28400</v>
      </c>
      <c r="C58" s="16"/>
      <c r="D58" s="17"/>
      <c r="E58" s="18"/>
      <c r="F58" s="16"/>
      <c r="G58" s="19"/>
    </row>
    <row r="59" spans="1:7">
      <c r="A59" s="176"/>
      <c r="B59" s="176"/>
      <c r="C59" s="176"/>
      <c r="D59" s="176"/>
      <c r="E59" s="176"/>
      <c r="F59" s="176"/>
      <c r="G59" s="176"/>
    </row>
    <row r="60" spans="1:7">
      <c r="A60" s="177"/>
      <c r="B60" s="178"/>
      <c r="C60" s="178"/>
      <c r="D60" s="178"/>
      <c r="E60" s="178"/>
      <c r="F60" s="178"/>
      <c r="G60" s="179"/>
    </row>
    <row r="64" spans="1:7">
      <c r="C64" t="s">
        <v>16</v>
      </c>
    </row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64"/>
  <sheetViews>
    <sheetView workbookViewId="0">
      <selection activeCell="E10" sqref="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25" t="s">
        <v>261</v>
      </c>
      <c r="B1" s="225"/>
      <c r="C1" s="225"/>
      <c r="D1" s="225"/>
      <c r="E1" s="225"/>
      <c r="F1" s="225"/>
      <c r="G1" s="225"/>
    </row>
    <row r="2" spans="1:8" ht="20.100000000000001" customHeight="1">
      <c r="A2" s="95" t="s">
        <v>24</v>
      </c>
      <c r="B2" s="226" t="s">
        <v>437</v>
      </c>
      <c r="C2" s="227"/>
      <c r="D2" s="95" t="s">
        <v>1</v>
      </c>
      <c r="E2" s="95" t="s">
        <v>452</v>
      </c>
      <c r="F2" s="96" t="s">
        <v>0</v>
      </c>
      <c r="G2" s="1"/>
    </row>
    <row r="3" spans="1:8" ht="24" customHeight="1">
      <c r="A3" s="211" t="s">
        <v>15</v>
      </c>
      <c r="B3" s="211"/>
      <c r="C3" s="211"/>
      <c r="D3" s="228" t="s">
        <v>16</v>
      </c>
      <c r="E3" s="93" t="s">
        <v>23</v>
      </c>
      <c r="F3" s="93"/>
      <c r="G3" s="230"/>
      <c r="H3" s="230"/>
    </row>
    <row r="4" spans="1:8" ht="20.100000000000001" customHeight="1">
      <c r="A4" s="95" t="s">
        <v>2</v>
      </c>
      <c r="B4" s="231"/>
      <c r="C4" s="232"/>
      <c r="D4" s="229"/>
      <c r="E4" s="219" t="s">
        <v>453</v>
      </c>
      <c r="F4" s="233"/>
      <c r="G4" s="234"/>
    </row>
    <row r="5" spans="1:8" ht="20.100000000000001" customHeight="1">
      <c r="A5" s="95" t="s">
        <v>3</v>
      </c>
      <c r="B5" s="235"/>
      <c r="C5" s="218"/>
      <c r="D5" s="229"/>
      <c r="E5" s="220" t="s">
        <v>454</v>
      </c>
      <c r="F5" s="236"/>
      <c r="G5" s="237"/>
    </row>
    <row r="6" spans="1:8" ht="20.100000000000001" customHeight="1">
      <c r="A6" s="95" t="s">
        <v>4</v>
      </c>
      <c r="B6" s="231">
        <f>1613150+38950</f>
        <v>1652100</v>
      </c>
      <c r="C6" s="232"/>
      <c r="D6" s="229"/>
      <c r="E6" s="221" t="s">
        <v>455</v>
      </c>
      <c r="F6" s="238"/>
      <c r="G6" s="239"/>
    </row>
    <row r="7" spans="1:8" ht="27.95" customHeight="1">
      <c r="A7" s="97" t="s">
        <v>14</v>
      </c>
      <c r="B7" s="97"/>
      <c r="C7" s="97"/>
      <c r="D7" s="2"/>
      <c r="E7" s="4"/>
      <c r="F7" s="4"/>
      <c r="G7" s="4"/>
    </row>
    <row r="8" spans="1:8" ht="20.100000000000001" customHeight="1">
      <c r="A8" s="219" t="s">
        <v>29</v>
      </c>
      <c r="B8" s="1" t="s">
        <v>483</v>
      </c>
      <c r="C8" s="1">
        <v>7</v>
      </c>
      <c r="D8" s="222" t="s">
        <v>5</v>
      </c>
      <c r="E8" s="8" t="s">
        <v>449</v>
      </c>
      <c r="F8" s="96"/>
      <c r="G8" s="5"/>
    </row>
    <row r="9" spans="1:8" ht="20.100000000000001" customHeight="1">
      <c r="A9" s="220"/>
      <c r="B9" s="1" t="s">
        <v>484</v>
      </c>
      <c r="C9" s="1">
        <v>5</v>
      </c>
      <c r="D9" s="223"/>
      <c r="E9" s="1" t="s">
        <v>450</v>
      </c>
      <c r="F9" s="96"/>
      <c r="G9" s="96"/>
      <c r="H9" t="s">
        <v>319</v>
      </c>
    </row>
    <row r="10" spans="1:8" ht="20.100000000000001" customHeight="1">
      <c r="A10" s="220"/>
      <c r="B10" s="1" t="s">
        <v>485</v>
      </c>
      <c r="C10" s="1">
        <v>3</v>
      </c>
      <c r="D10" s="223"/>
      <c r="E10" s="8" t="s">
        <v>451</v>
      </c>
      <c r="F10" s="96"/>
      <c r="G10" s="96"/>
    </row>
    <row r="11" spans="1:8" ht="20.100000000000001" customHeight="1">
      <c r="A11" s="221"/>
      <c r="B11" s="1"/>
      <c r="C11" s="1"/>
      <c r="D11" s="224"/>
      <c r="E11" s="8"/>
      <c r="F11" s="96"/>
      <c r="G11" s="96"/>
    </row>
    <row r="12" spans="1:8" ht="27.95" customHeight="1">
      <c r="A12" s="97" t="s">
        <v>21</v>
      </c>
      <c r="B12" s="97"/>
      <c r="C12" s="97"/>
      <c r="D12" s="97"/>
      <c r="E12" s="2"/>
      <c r="F12" s="2"/>
      <c r="G12" s="94"/>
    </row>
    <row r="13" spans="1:8" ht="18.95" customHeight="1">
      <c r="A13" s="1"/>
      <c r="B13" s="96" t="s">
        <v>7</v>
      </c>
      <c r="C13" s="96" t="s">
        <v>10</v>
      </c>
      <c r="D13" s="96" t="s">
        <v>11</v>
      </c>
      <c r="E13" s="216" t="s">
        <v>12</v>
      </c>
      <c r="F13" s="217"/>
      <c r="G13" s="218"/>
    </row>
    <row r="14" spans="1:8" ht="17.100000000000001" customHeight="1">
      <c r="A14" s="190" t="s">
        <v>8</v>
      </c>
      <c r="B14" s="6">
        <v>0.16666666666666666</v>
      </c>
      <c r="C14" s="95" t="s">
        <v>203</v>
      </c>
      <c r="D14" s="95">
        <v>2</v>
      </c>
      <c r="E14" s="216"/>
      <c r="F14" s="217"/>
      <c r="G14" s="218"/>
    </row>
    <row r="15" spans="1:8" ht="18.95" customHeight="1">
      <c r="A15" s="191"/>
      <c r="B15" s="6"/>
      <c r="C15" s="95"/>
      <c r="D15" s="95"/>
      <c r="E15" s="216"/>
      <c r="F15" s="217"/>
      <c r="G15" s="218"/>
    </row>
    <row r="16" spans="1:8" ht="18.95" customHeight="1">
      <c r="A16" s="191"/>
      <c r="B16" s="6"/>
      <c r="C16" s="95"/>
      <c r="D16" s="95"/>
      <c r="E16" s="216"/>
      <c r="F16" s="217"/>
      <c r="G16" s="218"/>
    </row>
    <row r="17" spans="1:7">
      <c r="A17" s="191"/>
      <c r="B17" s="6"/>
      <c r="C17" s="95"/>
      <c r="D17" s="95"/>
      <c r="E17" s="216"/>
      <c r="F17" s="217"/>
      <c r="G17" s="218"/>
    </row>
    <row r="18" spans="1:7">
      <c r="A18" s="191"/>
      <c r="B18" s="6"/>
      <c r="C18" s="95"/>
      <c r="D18" s="95"/>
      <c r="E18" s="216"/>
      <c r="F18" s="217"/>
      <c r="G18" s="218"/>
    </row>
    <row r="19" spans="1:7">
      <c r="A19" s="191"/>
      <c r="B19" s="6"/>
      <c r="C19" s="95"/>
      <c r="D19" s="95"/>
      <c r="E19" s="216"/>
      <c r="F19" s="217"/>
      <c r="G19" s="218"/>
    </row>
    <row r="20" spans="1:7">
      <c r="A20" s="191"/>
      <c r="B20" s="6"/>
      <c r="C20" s="95"/>
      <c r="D20" s="95"/>
      <c r="E20" s="216"/>
      <c r="F20" s="217"/>
      <c r="G20" s="218"/>
    </row>
    <row r="21" spans="1:7">
      <c r="A21" s="191"/>
      <c r="B21" s="6"/>
      <c r="C21" s="95"/>
      <c r="D21" s="95"/>
      <c r="E21" s="216"/>
      <c r="F21" s="217"/>
      <c r="G21" s="218"/>
    </row>
    <row r="22" spans="1:7">
      <c r="A22" s="192"/>
      <c r="B22" s="6"/>
      <c r="C22" s="95"/>
      <c r="D22" s="95"/>
      <c r="E22" s="216"/>
      <c r="F22" s="217"/>
      <c r="G22" s="218"/>
    </row>
    <row r="23" spans="1:7">
      <c r="A23" s="212" t="s">
        <v>9</v>
      </c>
      <c r="B23" s="6">
        <v>0.20833333333333334</v>
      </c>
      <c r="C23" s="95" t="s">
        <v>438</v>
      </c>
      <c r="D23" s="95">
        <v>2</v>
      </c>
      <c r="E23" s="215"/>
      <c r="F23" s="215"/>
      <c r="G23" s="215"/>
    </row>
    <row r="24" spans="1:7">
      <c r="A24" s="212"/>
      <c r="B24" s="6">
        <v>0.25</v>
      </c>
      <c r="C24" s="95" t="s">
        <v>439</v>
      </c>
      <c r="D24" s="95">
        <v>6</v>
      </c>
      <c r="E24" s="215"/>
      <c r="F24" s="215"/>
      <c r="G24" s="215"/>
    </row>
    <row r="25" spans="1:7">
      <c r="A25" s="212"/>
      <c r="B25" s="6"/>
      <c r="C25" s="95"/>
      <c r="D25" s="95"/>
      <c r="E25" s="215"/>
      <c r="F25" s="215"/>
      <c r="G25" s="215"/>
    </row>
    <row r="26" spans="1:7">
      <c r="A26" s="212"/>
      <c r="B26" s="6"/>
      <c r="C26" s="95"/>
      <c r="D26" s="95"/>
      <c r="E26" s="215"/>
      <c r="F26" s="215"/>
      <c r="G26" s="215"/>
    </row>
    <row r="27" spans="1:7">
      <c r="A27" s="212"/>
      <c r="B27" s="6"/>
      <c r="C27" s="95"/>
      <c r="D27" s="95"/>
      <c r="E27" s="216"/>
      <c r="F27" s="217"/>
      <c r="G27" s="218"/>
    </row>
    <row r="28" spans="1:7">
      <c r="A28" s="212"/>
      <c r="B28" s="6"/>
      <c r="C28" s="95"/>
      <c r="D28" s="95"/>
      <c r="E28" s="215"/>
      <c r="F28" s="215"/>
      <c r="G28" s="215"/>
    </row>
    <row r="29" spans="1:7">
      <c r="A29" s="211" t="s">
        <v>20</v>
      </c>
      <c r="B29" s="211"/>
      <c r="C29" s="211"/>
      <c r="D29" s="211"/>
      <c r="E29" s="211"/>
      <c r="F29" s="211"/>
      <c r="G29" s="211"/>
    </row>
    <row r="30" spans="1:7">
      <c r="A30" s="212" t="s">
        <v>13</v>
      </c>
      <c r="B30" s="213" t="s">
        <v>461</v>
      </c>
      <c r="C30" s="214"/>
      <c r="D30" s="212" t="s">
        <v>30</v>
      </c>
      <c r="E30" s="205" t="s">
        <v>486</v>
      </c>
      <c r="F30" s="209"/>
      <c r="G30" s="206"/>
    </row>
    <row r="31" spans="1:7">
      <c r="A31" s="212"/>
      <c r="B31" s="199" t="s">
        <v>440</v>
      </c>
      <c r="C31" s="199"/>
      <c r="D31" s="212"/>
      <c r="E31" s="200" t="s">
        <v>487</v>
      </c>
      <c r="F31" s="201"/>
      <c r="G31" s="202"/>
    </row>
    <row r="32" spans="1:7">
      <c r="A32" s="212"/>
      <c r="B32" s="199" t="s">
        <v>447</v>
      </c>
      <c r="C32" s="199"/>
      <c r="D32" s="212"/>
      <c r="E32" s="200" t="s">
        <v>488</v>
      </c>
      <c r="F32" s="201"/>
      <c r="G32" s="202"/>
    </row>
    <row r="33" spans="1:7">
      <c r="A33" s="212"/>
      <c r="B33" s="199" t="s">
        <v>448</v>
      </c>
      <c r="C33" s="199"/>
      <c r="D33" s="212"/>
      <c r="E33" s="200"/>
      <c r="F33" s="201"/>
      <c r="G33" s="202"/>
    </row>
    <row r="34" spans="1:7">
      <c r="A34" s="212"/>
      <c r="B34" s="204"/>
      <c r="C34" s="204"/>
      <c r="D34" s="212"/>
      <c r="E34" s="200"/>
      <c r="F34" s="201"/>
      <c r="G34" s="202"/>
    </row>
    <row r="35" spans="1:7">
      <c r="A35" s="212"/>
      <c r="B35" s="204"/>
      <c r="C35" s="204"/>
      <c r="D35" s="212"/>
      <c r="E35" s="200"/>
      <c r="F35" s="201"/>
      <c r="G35" s="202"/>
    </row>
    <row r="36" spans="1:7">
      <c r="A36" s="198" t="s">
        <v>17</v>
      </c>
      <c r="B36" s="198"/>
      <c r="C36" s="198"/>
      <c r="D36" s="198"/>
      <c r="E36" s="198"/>
      <c r="F36" s="198"/>
      <c r="G36" s="198"/>
    </row>
    <row r="37" spans="1:7">
      <c r="A37" s="190" t="s">
        <v>13</v>
      </c>
      <c r="B37" s="205" t="s">
        <v>26</v>
      </c>
      <c r="C37" s="206"/>
      <c r="D37" s="190" t="s">
        <v>6</v>
      </c>
      <c r="E37" s="205" t="s">
        <v>26</v>
      </c>
      <c r="F37" s="209"/>
      <c r="G37" s="206"/>
    </row>
    <row r="38" spans="1:7">
      <c r="A38" s="192"/>
      <c r="B38" s="207"/>
      <c r="C38" s="208"/>
      <c r="D38" s="192"/>
      <c r="E38" s="207"/>
      <c r="F38" s="210"/>
      <c r="G38" s="208"/>
    </row>
    <row r="39" spans="1:7">
      <c r="A39" s="198" t="s">
        <v>31</v>
      </c>
      <c r="B39" s="198"/>
      <c r="C39" s="198"/>
      <c r="D39" s="198"/>
      <c r="E39" s="198"/>
      <c r="F39" s="198"/>
      <c r="G39" s="198"/>
    </row>
    <row r="40" spans="1:7">
      <c r="A40" s="190" t="s">
        <v>13</v>
      </c>
      <c r="B40" s="180" t="s">
        <v>441</v>
      </c>
      <c r="C40" s="180"/>
      <c r="D40" s="180"/>
      <c r="E40" s="190" t="s">
        <v>6</v>
      </c>
      <c r="F40" s="181"/>
      <c r="G40" s="181"/>
    </row>
    <row r="41" spans="1:7">
      <c r="A41" s="191"/>
      <c r="B41" s="180" t="s">
        <v>442</v>
      </c>
      <c r="C41" s="180"/>
      <c r="D41" s="180"/>
      <c r="E41" s="191"/>
      <c r="F41" s="181"/>
      <c r="G41" s="181"/>
    </row>
    <row r="42" spans="1:7">
      <c r="A42" s="191"/>
      <c r="B42" s="180" t="s">
        <v>443</v>
      </c>
      <c r="C42" s="180"/>
      <c r="D42" s="180"/>
      <c r="E42" s="191"/>
      <c r="F42" s="181"/>
      <c r="G42" s="181"/>
    </row>
    <row r="43" spans="1:7">
      <c r="A43" s="191"/>
      <c r="B43" s="180" t="s">
        <v>444</v>
      </c>
      <c r="C43" s="180"/>
      <c r="D43" s="180"/>
      <c r="E43" s="191"/>
      <c r="F43" s="181"/>
      <c r="G43" s="181"/>
    </row>
    <row r="44" spans="1:7">
      <c r="A44" s="191"/>
      <c r="B44" s="193"/>
      <c r="C44" s="194"/>
      <c r="D44" s="195"/>
      <c r="E44" s="191"/>
      <c r="F44" s="196"/>
      <c r="G44" s="197"/>
    </row>
    <row r="45" spans="1:7">
      <c r="A45" s="191"/>
      <c r="B45" s="193"/>
      <c r="C45" s="194"/>
      <c r="D45" s="195"/>
      <c r="E45" s="191"/>
      <c r="F45" s="196"/>
      <c r="G45" s="197"/>
    </row>
    <row r="46" spans="1:7">
      <c r="A46" s="191"/>
      <c r="B46" s="180"/>
      <c r="C46" s="180"/>
      <c r="D46" s="180"/>
      <c r="E46" s="191"/>
      <c r="F46" s="181"/>
      <c r="G46" s="181"/>
    </row>
    <row r="47" spans="1:7">
      <c r="A47" s="192"/>
      <c r="B47" s="180"/>
      <c r="C47" s="180"/>
      <c r="D47" s="180"/>
      <c r="E47" s="192"/>
      <c r="F47" s="181"/>
      <c r="G47" s="181"/>
    </row>
    <row r="48" spans="1:7">
      <c r="A48" s="182" t="s">
        <v>28</v>
      </c>
      <c r="B48" s="182"/>
      <c r="C48" s="182"/>
      <c r="D48" s="182"/>
      <c r="E48" s="182"/>
      <c r="F48" s="182"/>
      <c r="G48" s="182"/>
    </row>
    <row r="49" spans="1:7">
      <c r="A49" s="183" t="s">
        <v>13</v>
      </c>
      <c r="B49" s="3" t="s">
        <v>18</v>
      </c>
      <c r="C49" s="3" t="s">
        <v>19</v>
      </c>
      <c r="D49" s="183"/>
      <c r="E49" s="3" t="s">
        <v>18</v>
      </c>
      <c r="F49" s="185" t="s">
        <v>19</v>
      </c>
      <c r="G49" s="186"/>
    </row>
    <row r="50" spans="1:7">
      <c r="A50" s="184"/>
      <c r="B50" s="9">
        <v>1000</v>
      </c>
      <c r="C50" s="10" t="s">
        <v>445</v>
      </c>
      <c r="D50" s="184"/>
      <c r="E50" s="7"/>
      <c r="F50" s="187"/>
      <c r="G50" s="187"/>
    </row>
    <row r="51" spans="1:7">
      <c r="A51" s="184"/>
      <c r="B51" s="9">
        <v>1500</v>
      </c>
      <c r="C51" s="10" t="s">
        <v>363</v>
      </c>
      <c r="D51" s="184"/>
      <c r="E51" s="7"/>
      <c r="F51" s="187"/>
      <c r="G51" s="187"/>
    </row>
    <row r="52" spans="1:7">
      <c r="A52" s="184"/>
      <c r="B52" s="9">
        <v>2750</v>
      </c>
      <c r="C52" s="10" t="s">
        <v>182</v>
      </c>
      <c r="D52" s="184"/>
      <c r="E52" s="7"/>
      <c r="F52" s="188"/>
      <c r="G52" s="189"/>
    </row>
    <row r="53" spans="1:7">
      <c r="A53" s="184"/>
      <c r="B53" s="9">
        <v>2000</v>
      </c>
      <c r="C53" s="10" t="s">
        <v>431</v>
      </c>
      <c r="D53" s="184"/>
      <c r="E53" s="7"/>
      <c r="F53" s="188"/>
      <c r="G53" s="189"/>
    </row>
    <row r="54" spans="1:7">
      <c r="A54" s="184"/>
      <c r="B54" s="9">
        <v>2300</v>
      </c>
      <c r="C54" s="10" t="s">
        <v>446</v>
      </c>
      <c r="D54" s="184"/>
      <c r="E54" s="7"/>
      <c r="F54" s="188"/>
      <c r="G54" s="189"/>
    </row>
    <row r="55" spans="1:7">
      <c r="A55" s="184"/>
      <c r="B55" s="9"/>
      <c r="C55" s="10"/>
      <c r="D55" s="184"/>
      <c r="E55" s="7"/>
      <c r="F55" s="188"/>
      <c r="G55" s="189"/>
    </row>
    <row r="56" spans="1:7">
      <c r="A56" s="184"/>
      <c r="B56" s="9"/>
      <c r="C56" s="10"/>
      <c r="D56" s="184"/>
      <c r="E56" s="7"/>
      <c r="F56" s="188"/>
      <c r="G56" s="189"/>
    </row>
    <row r="57" spans="1:7" ht="18" thickBot="1">
      <c r="A57" s="184"/>
      <c r="B57" s="11"/>
      <c r="C57" s="12"/>
      <c r="D57" s="184"/>
      <c r="E57" s="13"/>
      <c r="F57" s="175"/>
      <c r="G57" s="175"/>
    </row>
    <row r="58" spans="1:7" ht="18.75" thickTop="1" thickBot="1">
      <c r="A58" s="14" t="s">
        <v>27</v>
      </c>
      <c r="B58" s="15">
        <f>SUM(B50:B57)</f>
        <v>9550</v>
      </c>
      <c r="C58" s="16"/>
      <c r="D58" s="17"/>
      <c r="E58" s="18"/>
      <c r="F58" s="16"/>
      <c r="G58" s="19"/>
    </row>
    <row r="59" spans="1:7">
      <c r="A59" s="176"/>
      <c r="B59" s="176"/>
      <c r="C59" s="176"/>
      <c r="D59" s="176"/>
      <c r="E59" s="176"/>
      <c r="F59" s="176"/>
      <c r="G59" s="176"/>
    </row>
    <row r="60" spans="1:7">
      <c r="A60" s="177"/>
      <c r="B60" s="178"/>
      <c r="C60" s="178"/>
      <c r="D60" s="178"/>
      <c r="E60" s="178"/>
      <c r="F60" s="178"/>
      <c r="G60" s="179"/>
    </row>
    <row r="64" spans="1:7">
      <c r="C64" t="s">
        <v>16</v>
      </c>
    </row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64"/>
  <sheetViews>
    <sheetView workbookViewId="0">
      <selection activeCell="E32" sqref="E32:G32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25" t="s">
        <v>261</v>
      </c>
      <c r="B1" s="225"/>
      <c r="C1" s="225"/>
      <c r="D1" s="225"/>
      <c r="E1" s="225"/>
      <c r="F1" s="225"/>
      <c r="G1" s="225"/>
    </row>
    <row r="2" spans="1:8" ht="20.100000000000001" customHeight="1">
      <c r="A2" s="100" t="s">
        <v>24</v>
      </c>
      <c r="B2" s="226" t="s">
        <v>456</v>
      </c>
      <c r="C2" s="227"/>
      <c r="D2" s="100" t="s">
        <v>1</v>
      </c>
      <c r="E2" s="100" t="s">
        <v>25</v>
      </c>
      <c r="F2" s="101" t="s">
        <v>0</v>
      </c>
      <c r="G2" s="1"/>
    </row>
    <row r="3" spans="1:8" ht="24" customHeight="1">
      <c r="A3" s="211" t="s">
        <v>15</v>
      </c>
      <c r="B3" s="211"/>
      <c r="C3" s="211"/>
      <c r="D3" s="228" t="s">
        <v>16</v>
      </c>
      <c r="E3" s="99" t="s">
        <v>23</v>
      </c>
      <c r="F3" s="99"/>
      <c r="G3" s="230"/>
      <c r="H3" s="230"/>
    </row>
    <row r="4" spans="1:8" ht="20.100000000000001" customHeight="1">
      <c r="A4" s="100" t="s">
        <v>2</v>
      </c>
      <c r="B4" s="231">
        <v>1080470</v>
      </c>
      <c r="C4" s="232"/>
      <c r="D4" s="229"/>
      <c r="E4" s="219" t="s">
        <v>453</v>
      </c>
      <c r="F4" s="233"/>
      <c r="G4" s="234"/>
    </row>
    <row r="5" spans="1:8" ht="20.100000000000001" customHeight="1">
      <c r="A5" s="100" t="s">
        <v>3</v>
      </c>
      <c r="B5" s="235">
        <f>B6-B4</f>
        <v>1839750</v>
      </c>
      <c r="C5" s="218"/>
      <c r="D5" s="229"/>
      <c r="E5" s="220" t="s">
        <v>454</v>
      </c>
      <c r="F5" s="236"/>
      <c r="G5" s="237"/>
    </row>
    <row r="6" spans="1:8" ht="20.100000000000001" customHeight="1">
      <c r="A6" s="100" t="s">
        <v>4</v>
      </c>
      <c r="B6" s="231">
        <f>2920220</f>
        <v>2920220</v>
      </c>
      <c r="C6" s="232"/>
      <c r="D6" s="229"/>
      <c r="E6" s="221" t="s">
        <v>455</v>
      </c>
      <c r="F6" s="238"/>
      <c r="G6" s="239"/>
    </row>
    <row r="7" spans="1:8" ht="27.95" customHeight="1">
      <c r="A7" s="98" t="s">
        <v>14</v>
      </c>
      <c r="B7" s="98"/>
      <c r="C7" s="98"/>
      <c r="D7" s="2"/>
      <c r="E7" s="4"/>
      <c r="F7" s="4"/>
      <c r="G7" s="4"/>
    </row>
    <row r="8" spans="1:8" ht="20.100000000000001" customHeight="1">
      <c r="A8" s="219" t="s">
        <v>29</v>
      </c>
      <c r="B8" s="1" t="s">
        <v>489</v>
      </c>
      <c r="C8" s="1">
        <v>10</v>
      </c>
      <c r="D8" s="222" t="s">
        <v>5</v>
      </c>
      <c r="E8" s="8" t="s">
        <v>449</v>
      </c>
      <c r="F8" s="101"/>
      <c r="G8" s="5"/>
    </row>
    <row r="9" spans="1:8" ht="20.100000000000001" customHeight="1">
      <c r="A9" s="220"/>
      <c r="B9" s="1" t="s">
        <v>490</v>
      </c>
      <c r="C9" s="1">
        <v>6</v>
      </c>
      <c r="D9" s="223"/>
      <c r="E9" s="1" t="s">
        <v>457</v>
      </c>
      <c r="F9" s="101"/>
      <c r="G9" s="101"/>
      <c r="H9" t="s">
        <v>319</v>
      </c>
    </row>
    <row r="10" spans="1:8" ht="20.100000000000001" customHeight="1">
      <c r="A10" s="220"/>
      <c r="B10" s="1" t="s">
        <v>491</v>
      </c>
      <c r="C10" s="1">
        <v>5</v>
      </c>
      <c r="D10" s="223"/>
      <c r="E10" s="8" t="s">
        <v>474</v>
      </c>
      <c r="F10" s="101"/>
      <c r="G10" s="101"/>
    </row>
    <row r="11" spans="1:8" ht="20.100000000000001" customHeight="1">
      <c r="A11" s="221"/>
      <c r="B11" s="1" t="s">
        <v>493</v>
      </c>
      <c r="C11" s="1" t="s">
        <v>492</v>
      </c>
      <c r="D11" s="224"/>
      <c r="E11" s="8"/>
      <c r="F11" s="101"/>
      <c r="G11" s="101"/>
    </row>
    <row r="12" spans="1:8" ht="27.95" customHeight="1">
      <c r="A12" s="98" t="s">
        <v>21</v>
      </c>
      <c r="B12" s="98"/>
      <c r="C12" s="98"/>
      <c r="D12" s="98"/>
      <c r="E12" s="2"/>
      <c r="F12" s="2"/>
      <c r="G12" s="102"/>
    </row>
    <row r="13" spans="1:8" ht="18.95" customHeight="1">
      <c r="A13" s="1"/>
      <c r="B13" s="101" t="s">
        <v>7</v>
      </c>
      <c r="C13" s="101" t="s">
        <v>10</v>
      </c>
      <c r="D13" s="101" t="s">
        <v>11</v>
      </c>
      <c r="E13" s="216" t="s">
        <v>12</v>
      </c>
      <c r="F13" s="217"/>
      <c r="G13" s="218"/>
    </row>
    <row r="14" spans="1:8" ht="17.100000000000001" customHeight="1">
      <c r="A14" s="190" t="s">
        <v>8</v>
      </c>
      <c r="B14" s="6">
        <v>0.47916666666666669</v>
      </c>
      <c r="C14" s="100" t="s">
        <v>458</v>
      </c>
      <c r="D14" s="100">
        <v>10</v>
      </c>
      <c r="E14" s="216"/>
      <c r="F14" s="217"/>
      <c r="G14" s="218"/>
    </row>
    <row r="15" spans="1:8" ht="18.95" customHeight="1">
      <c r="A15" s="191"/>
      <c r="B15" s="6">
        <v>0.50694444444444442</v>
      </c>
      <c r="C15" s="100" t="s">
        <v>459</v>
      </c>
      <c r="D15" s="100">
        <v>4</v>
      </c>
      <c r="E15" s="216"/>
      <c r="F15" s="217"/>
      <c r="G15" s="218"/>
    </row>
    <row r="16" spans="1:8" ht="18.95" customHeight="1">
      <c r="A16" s="191"/>
      <c r="B16" s="6">
        <v>0.52083333333333337</v>
      </c>
      <c r="C16" s="100" t="s">
        <v>460</v>
      </c>
      <c r="D16" s="100">
        <v>2</v>
      </c>
      <c r="E16" s="216"/>
      <c r="F16" s="217"/>
      <c r="G16" s="218"/>
    </row>
    <row r="17" spans="1:7">
      <c r="A17" s="191"/>
      <c r="B17" s="6"/>
      <c r="C17" s="100"/>
      <c r="D17" s="100"/>
      <c r="E17" s="216"/>
      <c r="F17" s="217"/>
      <c r="G17" s="218"/>
    </row>
    <row r="18" spans="1:7">
      <c r="A18" s="191"/>
      <c r="B18" s="6"/>
      <c r="C18" s="100"/>
      <c r="D18" s="100"/>
      <c r="E18" s="216"/>
      <c r="F18" s="217"/>
      <c r="G18" s="218"/>
    </row>
    <row r="19" spans="1:7">
      <c r="A19" s="191"/>
      <c r="B19" s="6"/>
      <c r="C19" s="100"/>
      <c r="D19" s="100"/>
      <c r="E19" s="216"/>
      <c r="F19" s="217"/>
      <c r="G19" s="218"/>
    </row>
    <row r="20" spans="1:7">
      <c r="A20" s="191"/>
      <c r="B20" s="6"/>
      <c r="C20" s="100"/>
      <c r="D20" s="100"/>
      <c r="E20" s="216"/>
      <c r="F20" s="217"/>
      <c r="G20" s="218"/>
    </row>
    <row r="21" spans="1:7">
      <c r="A21" s="191"/>
      <c r="B21" s="6"/>
      <c r="C21" s="100"/>
      <c r="D21" s="100"/>
      <c r="E21" s="216"/>
      <c r="F21" s="217"/>
      <c r="G21" s="218"/>
    </row>
    <row r="22" spans="1:7">
      <c r="A22" s="192"/>
      <c r="B22" s="6"/>
      <c r="C22" s="100"/>
      <c r="D22" s="100"/>
      <c r="E22" s="216"/>
      <c r="F22" s="217"/>
      <c r="G22" s="218"/>
    </row>
    <row r="23" spans="1:7">
      <c r="A23" s="212" t="s">
        <v>9</v>
      </c>
      <c r="B23" s="6">
        <v>0.27083333333333331</v>
      </c>
      <c r="C23" s="105" t="s">
        <v>495</v>
      </c>
      <c r="D23" s="100">
        <v>6</v>
      </c>
      <c r="E23" s="215" t="s">
        <v>494</v>
      </c>
      <c r="F23" s="215"/>
      <c r="G23" s="215"/>
    </row>
    <row r="24" spans="1:7">
      <c r="A24" s="212"/>
      <c r="B24" s="6"/>
      <c r="C24" s="100"/>
      <c r="D24" s="100"/>
      <c r="E24" s="215"/>
      <c r="F24" s="215"/>
      <c r="G24" s="215"/>
    </row>
    <row r="25" spans="1:7">
      <c r="A25" s="212"/>
      <c r="B25" s="6"/>
      <c r="C25" s="100"/>
      <c r="D25" s="100"/>
      <c r="E25" s="215"/>
      <c r="F25" s="215"/>
      <c r="G25" s="215"/>
    </row>
    <row r="26" spans="1:7">
      <c r="A26" s="212"/>
      <c r="B26" s="6"/>
      <c r="C26" s="100"/>
      <c r="D26" s="100"/>
      <c r="E26" s="215"/>
      <c r="F26" s="215"/>
      <c r="G26" s="215"/>
    </row>
    <row r="27" spans="1:7">
      <c r="A27" s="212"/>
      <c r="B27" s="6"/>
      <c r="C27" s="100"/>
      <c r="D27" s="100"/>
      <c r="E27" s="216"/>
      <c r="F27" s="217"/>
      <c r="G27" s="218"/>
    </row>
    <row r="28" spans="1:7">
      <c r="A28" s="212"/>
      <c r="B28" s="6"/>
      <c r="C28" s="100"/>
      <c r="D28" s="100"/>
      <c r="E28" s="215"/>
      <c r="F28" s="215"/>
      <c r="G28" s="215"/>
    </row>
    <row r="29" spans="1:7">
      <c r="A29" s="211" t="s">
        <v>20</v>
      </c>
      <c r="B29" s="211"/>
      <c r="C29" s="211"/>
      <c r="D29" s="211"/>
      <c r="E29" s="211"/>
      <c r="F29" s="211"/>
      <c r="G29" s="211"/>
    </row>
    <row r="30" spans="1:7">
      <c r="A30" s="212" t="s">
        <v>13</v>
      </c>
      <c r="B30" s="213" t="s">
        <v>462</v>
      </c>
      <c r="C30" s="214"/>
      <c r="D30" s="212" t="s">
        <v>30</v>
      </c>
      <c r="E30" s="205" t="s">
        <v>496</v>
      </c>
      <c r="F30" s="209"/>
      <c r="G30" s="206"/>
    </row>
    <row r="31" spans="1:7">
      <c r="A31" s="212"/>
      <c r="B31" s="199" t="s">
        <v>463</v>
      </c>
      <c r="C31" s="199"/>
      <c r="D31" s="212"/>
      <c r="E31" s="200" t="s">
        <v>497</v>
      </c>
      <c r="F31" s="201"/>
      <c r="G31" s="202"/>
    </row>
    <row r="32" spans="1:7">
      <c r="A32" s="212"/>
      <c r="B32" s="199" t="s">
        <v>464</v>
      </c>
      <c r="C32" s="199"/>
      <c r="D32" s="212"/>
      <c r="E32" s="200" t="s">
        <v>501</v>
      </c>
      <c r="F32" s="201"/>
      <c r="G32" s="202"/>
    </row>
    <row r="33" spans="1:7">
      <c r="A33" s="212"/>
      <c r="B33" s="199" t="s">
        <v>465</v>
      </c>
      <c r="C33" s="199"/>
      <c r="D33" s="212"/>
      <c r="E33" s="200"/>
      <c r="F33" s="201"/>
      <c r="G33" s="202"/>
    </row>
    <row r="34" spans="1:7">
      <c r="A34" s="212"/>
      <c r="B34" s="204"/>
      <c r="C34" s="204"/>
      <c r="D34" s="212"/>
      <c r="E34" s="200"/>
      <c r="F34" s="201"/>
      <c r="G34" s="202"/>
    </row>
    <row r="35" spans="1:7">
      <c r="A35" s="212"/>
      <c r="B35" s="204"/>
      <c r="C35" s="204"/>
      <c r="D35" s="212"/>
      <c r="E35" s="200"/>
      <c r="F35" s="201"/>
      <c r="G35" s="202"/>
    </row>
    <row r="36" spans="1:7">
      <c r="A36" s="198" t="s">
        <v>17</v>
      </c>
      <c r="B36" s="198"/>
      <c r="C36" s="198"/>
      <c r="D36" s="198"/>
      <c r="E36" s="198"/>
      <c r="F36" s="198"/>
      <c r="G36" s="198"/>
    </row>
    <row r="37" spans="1:7">
      <c r="A37" s="190" t="s">
        <v>13</v>
      </c>
      <c r="B37" s="205" t="s">
        <v>26</v>
      </c>
      <c r="C37" s="206"/>
      <c r="D37" s="190" t="s">
        <v>6</v>
      </c>
      <c r="E37" s="205" t="s">
        <v>26</v>
      </c>
      <c r="F37" s="209"/>
      <c r="G37" s="206"/>
    </row>
    <row r="38" spans="1:7">
      <c r="A38" s="192"/>
      <c r="B38" s="207"/>
      <c r="C38" s="208"/>
      <c r="D38" s="192"/>
      <c r="E38" s="207"/>
      <c r="F38" s="210"/>
      <c r="G38" s="208"/>
    </row>
    <row r="39" spans="1:7">
      <c r="A39" s="198" t="s">
        <v>31</v>
      </c>
      <c r="B39" s="198"/>
      <c r="C39" s="198"/>
      <c r="D39" s="198"/>
      <c r="E39" s="198"/>
      <c r="F39" s="198"/>
      <c r="G39" s="198"/>
    </row>
    <row r="40" spans="1:7">
      <c r="A40" s="190" t="s">
        <v>13</v>
      </c>
      <c r="B40" s="180" t="s">
        <v>466</v>
      </c>
      <c r="C40" s="180"/>
      <c r="D40" s="180"/>
      <c r="E40" s="190" t="s">
        <v>6</v>
      </c>
      <c r="F40" s="181"/>
      <c r="G40" s="181"/>
    </row>
    <row r="41" spans="1:7">
      <c r="A41" s="191"/>
      <c r="B41" s="180" t="s">
        <v>467</v>
      </c>
      <c r="C41" s="180"/>
      <c r="D41" s="180"/>
      <c r="E41" s="191"/>
      <c r="F41" s="181"/>
      <c r="G41" s="181"/>
    </row>
    <row r="42" spans="1:7">
      <c r="A42" s="191"/>
      <c r="B42" s="180" t="s">
        <v>468</v>
      </c>
      <c r="C42" s="180"/>
      <c r="D42" s="180"/>
      <c r="E42" s="191"/>
      <c r="F42" s="181"/>
      <c r="G42" s="181"/>
    </row>
    <row r="43" spans="1:7">
      <c r="A43" s="191"/>
      <c r="B43" s="180" t="s">
        <v>469</v>
      </c>
      <c r="C43" s="180"/>
      <c r="D43" s="180"/>
      <c r="E43" s="191"/>
      <c r="F43" s="181"/>
      <c r="G43" s="181"/>
    </row>
    <row r="44" spans="1:7">
      <c r="A44" s="191"/>
      <c r="B44" s="193" t="s">
        <v>470</v>
      </c>
      <c r="C44" s="194"/>
      <c r="D44" s="195"/>
      <c r="E44" s="191"/>
      <c r="F44" s="196"/>
      <c r="G44" s="197"/>
    </row>
    <row r="45" spans="1:7">
      <c r="A45" s="191"/>
      <c r="B45" s="193" t="s">
        <v>471</v>
      </c>
      <c r="C45" s="194"/>
      <c r="D45" s="195"/>
      <c r="E45" s="191"/>
      <c r="F45" s="196"/>
      <c r="G45" s="197"/>
    </row>
    <row r="46" spans="1:7">
      <c r="A46" s="191"/>
      <c r="B46" s="180" t="s">
        <v>472</v>
      </c>
      <c r="C46" s="180"/>
      <c r="D46" s="180"/>
      <c r="E46" s="191"/>
      <c r="F46" s="181"/>
      <c r="G46" s="181"/>
    </row>
    <row r="47" spans="1:7">
      <c r="A47" s="192"/>
      <c r="B47" s="180" t="s">
        <v>473</v>
      </c>
      <c r="C47" s="180"/>
      <c r="D47" s="180"/>
      <c r="E47" s="192"/>
      <c r="F47" s="181"/>
      <c r="G47" s="181"/>
    </row>
    <row r="48" spans="1:7">
      <c r="A48" s="182" t="s">
        <v>28</v>
      </c>
      <c r="B48" s="182"/>
      <c r="C48" s="182"/>
      <c r="D48" s="182"/>
      <c r="E48" s="182"/>
      <c r="F48" s="182"/>
      <c r="G48" s="182"/>
    </row>
    <row r="49" spans="1:7">
      <c r="A49" s="183" t="s">
        <v>13</v>
      </c>
      <c r="B49" s="3" t="s">
        <v>18</v>
      </c>
      <c r="C49" s="3" t="s">
        <v>19</v>
      </c>
      <c r="D49" s="183"/>
      <c r="E49" s="3" t="s">
        <v>18</v>
      </c>
      <c r="F49" s="185" t="s">
        <v>19</v>
      </c>
      <c r="G49" s="186"/>
    </row>
    <row r="50" spans="1:7">
      <c r="A50" s="184"/>
      <c r="B50" s="9"/>
      <c r="C50" s="10"/>
      <c r="D50" s="184"/>
      <c r="E50" s="7"/>
      <c r="F50" s="187"/>
      <c r="G50" s="187"/>
    </row>
    <row r="51" spans="1:7">
      <c r="A51" s="184"/>
      <c r="B51" s="9"/>
      <c r="C51" s="10"/>
      <c r="D51" s="184"/>
      <c r="E51" s="7"/>
      <c r="F51" s="187"/>
      <c r="G51" s="187"/>
    </row>
    <row r="52" spans="1:7">
      <c r="A52" s="184"/>
      <c r="B52" s="9"/>
      <c r="C52" s="10"/>
      <c r="D52" s="184"/>
      <c r="E52" s="7"/>
      <c r="F52" s="188"/>
      <c r="G52" s="189"/>
    </row>
    <row r="53" spans="1:7">
      <c r="A53" s="184"/>
      <c r="B53" s="9"/>
      <c r="C53" s="10"/>
      <c r="D53" s="184"/>
      <c r="E53" s="7"/>
      <c r="F53" s="188"/>
      <c r="G53" s="189"/>
    </row>
    <row r="54" spans="1:7">
      <c r="A54" s="184"/>
      <c r="B54" s="9"/>
      <c r="C54" s="10"/>
      <c r="D54" s="184"/>
      <c r="E54" s="7"/>
      <c r="F54" s="188"/>
      <c r="G54" s="189"/>
    </row>
    <row r="55" spans="1:7">
      <c r="A55" s="184"/>
      <c r="B55" s="9"/>
      <c r="C55" s="10"/>
      <c r="D55" s="184"/>
      <c r="E55" s="7"/>
      <c r="F55" s="188"/>
      <c r="G55" s="189"/>
    </row>
    <row r="56" spans="1:7">
      <c r="A56" s="184"/>
      <c r="B56" s="9"/>
      <c r="C56" s="10"/>
      <c r="D56" s="184"/>
      <c r="E56" s="7"/>
      <c r="F56" s="188"/>
      <c r="G56" s="189"/>
    </row>
    <row r="57" spans="1:7" ht="18" thickBot="1">
      <c r="A57" s="184"/>
      <c r="B57" s="11"/>
      <c r="C57" s="12"/>
      <c r="D57" s="184"/>
      <c r="E57" s="13"/>
      <c r="F57" s="175"/>
      <c r="G57" s="175"/>
    </row>
    <row r="58" spans="1:7" ht="18.75" thickTop="1" thickBot="1">
      <c r="A58" s="14" t="s">
        <v>27</v>
      </c>
      <c r="B58" s="15">
        <f>SUM(B50:B57)</f>
        <v>0</v>
      </c>
      <c r="C58" s="16"/>
      <c r="D58" s="17"/>
      <c r="E58" s="18"/>
      <c r="F58" s="16"/>
      <c r="G58" s="19"/>
    </row>
    <row r="59" spans="1:7">
      <c r="A59" s="176"/>
      <c r="B59" s="176"/>
      <c r="C59" s="176"/>
      <c r="D59" s="176"/>
      <c r="E59" s="176"/>
      <c r="F59" s="176"/>
      <c r="G59" s="176"/>
    </row>
    <row r="60" spans="1:7">
      <c r="A60" s="177"/>
      <c r="B60" s="178"/>
      <c r="C60" s="178"/>
      <c r="D60" s="178"/>
      <c r="E60" s="178"/>
      <c r="F60" s="178"/>
      <c r="G60" s="179"/>
    </row>
    <row r="64" spans="1:7">
      <c r="C64" t="s">
        <v>16</v>
      </c>
    </row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64"/>
  <sheetViews>
    <sheetView workbookViewId="0">
      <selection activeCell="B10" sqref="B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25" t="s">
        <v>261</v>
      </c>
      <c r="B1" s="225"/>
      <c r="C1" s="225"/>
      <c r="D1" s="225"/>
      <c r="E1" s="225"/>
      <c r="F1" s="225"/>
      <c r="G1" s="225"/>
    </row>
    <row r="2" spans="1:8" ht="20.100000000000001" customHeight="1">
      <c r="A2" s="105" t="s">
        <v>24</v>
      </c>
      <c r="B2" s="226" t="s">
        <v>498</v>
      </c>
      <c r="C2" s="227"/>
      <c r="D2" s="105" t="s">
        <v>1</v>
      </c>
      <c r="E2" s="105" t="s">
        <v>25</v>
      </c>
      <c r="F2" s="106" t="s">
        <v>0</v>
      </c>
      <c r="G2" s="1"/>
    </row>
    <row r="3" spans="1:8" ht="24" customHeight="1">
      <c r="A3" s="211" t="s">
        <v>15</v>
      </c>
      <c r="B3" s="211"/>
      <c r="C3" s="211"/>
      <c r="D3" s="228" t="s">
        <v>16</v>
      </c>
      <c r="E3" s="103" t="s">
        <v>23</v>
      </c>
      <c r="F3" s="103"/>
      <c r="G3" s="230"/>
      <c r="H3" s="230"/>
    </row>
    <row r="4" spans="1:8" ht="20.100000000000001" customHeight="1">
      <c r="A4" s="105" t="s">
        <v>2</v>
      </c>
      <c r="B4" s="231">
        <v>1265250</v>
      </c>
      <c r="C4" s="232"/>
      <c r="D4" s="229"/>
      <c r="E4" s="219" t="s">
        <v>453</v>
      </c>
      <c r="F4" s="233"/>
      <c r="G4" s="234"/>
    </row>
    <row r="5" spans="1:8" ht="20.100000000000001" customHeight="1">
      <c r="A5" s="105" t="s">
        <v>3</v>
      </c>
      <c r="B5" s="235"/>
      <c r="C5" s="218"/>
      <c r="D5" s="229"/>
      <c r="E5" s="220" t="s">
        <v>454</v>
      </c>
      <c r="F5" s="236"/>
      <c r="G5" s="237"/>
    </row>
    <row r="6" spans="1:8" ht="20.100000000000001" customHeight="1">
      <c r="A6" s="105" t="s">
        <v>4</v>
      </c>
      <c r="B6" s="231">
        <f>2211970+92000</f>
        <v>2303970</v>
      </c>
      <c r="C6" s="232"/>
      <c r="D6" s="229"/>
      <c r="E6" s="221" t="s">
        <v>455</v>
      </c>
      <c r="F6" s="238"/>
      <c r="G6" s="239"/>
    </row>
    <row r="7" spans="1:8" ht="27.95" customHeight="1">
      <c r="A7" s="107" t="s">
        <v>14</v>
      </c>
      <c r="B7" s="107"/>
      <c r="C7" s="107"/>
      <c r="D7" s="2"/>
      <c r="E7" s="4"/>
      <c r="F7" s="4"/>
      <c r="G7" s="4"/>
    </row>
    <row r="8" spans="1:8" ht="20.100000000000001" customHeight="1">
      <c r="A8" s="219" t="s">
        <v>29</v>
      </c>
      <c r="B8" s="1" t="s">
        <v>489</v>
      </c>
      <c r="C8" s="1">
        <v>8</v>
      </c>
      <c r="D8" s="222" t="s">
        <v>5</v>
      </c>
      <c r="E8" s="8" t="s">
        <v>449</v>
      </c>
      <c r="F8" s="106"/>
      <c r="G8" s="5"/>
    </row>
    <row r="9" spans="1:8" ht="20.100000000000001" customHeight="1">
      <c r="A9" s="220"/>
      <c r="B9" s="1" t="s">
        <v>499</v>
      </c>
      <c r="C9" s="1">
        <v>6</v>
      </c>
      <c r="D9" s="223"/>
      <c r="E9" s="8" t="s">
        <v>411</v>
      </c>
      <c r="F9" s="106"/>
      <c r="G9" s="106"/>
      <c r="H9" t="s">
        <v>319</v>
      </c>
    </row>
    <row r="10" spans="1:8" ht="20.100000000000001" customHeight="1">
      <c r="A10" s="220"/>
      <c r="B10" s="1" t="s">
        <v>491</v>
      </c>
      <c r="C10" s="1">
        <v>4</v>
      </c>
      <c r="D10" s="223"/>
      <c r="E10" s="8" t="s">
        <v>510</v>
      </c>
      <c r="F10" s="106"/>
      <c r="G10" s="106"/>
    </row>
    <row r="11" spans="1:8" ht="20.100000000000001" customHeight="1">
      <c r="A11" s="221"/>
      <c r="B11" s="1" t="s">
        <v>500</v>
      </c>
      <c r="C11" s="1">
        <v>3</v>
      </c>
      <c r="D11" s="224"/>
      <c r="E11" s="8"/>
      <c r="F11" s="106"/>
      <c r="G11" s="106"/>
    </row>
    <row r="12" spans="1:8" ht="27.95" customHeight="1">
      <c r="A12" s="107" t="s">
        <v>21</v>
      </c>
      <c r="B12" s="107"/>
      <c r="C12" s="107"/>
      <c r="D12" s="107"/>
      <c r="E12" s="2"/>
      <c r="F12" s="2"/>
      <c r="G12" s="104"/>
    </row>
    <row r="13" spans="1:8" ht="18.95" customHeight="1">
      <c r="A13" s="1"/>
      <c r="B13" s="106" t="s">
        <v>7</v>
      </c>
      <c r="C13" s="106" t="s">
        <v>10</v>
      </c>
      <c r="D13" s="106" t="s">
        <v>11</v>
      </c>
      <c r="E13" s="216" t="s">
        <v>12</v>
      </c>
      <c r="F13" s="217"/>
      <c r="G13" s="218"/>
    </row>
    <row r="14" spans="1:8" ht="17.100000000000001" customHeight="1">
      <c r="A14" s="190" t="s">
        <v>8</v>
      </c>
      <c r="B14" s="6">
        <v>4.1666666666666664E-2</v>
      </c>
      <c r="C14" s="105" t="s">
        <v>512</v>
      </c>
      <c r="D14" s="105">
        <v>9</v>
      </c>
      <c r="E14" s="216"/>
      <c r="F14" s="217"/>
      <c r="G14" s="218"/>
    </row>
    <row r="15" spans="1:8" ht="18.95" customHeight="1">
      <c r="A15" s="191"/>
      <c r="B15" s="6">
        <v>0.47916666666666669</v>
      </c>
      <c r="C15" s="105" t="s">
        <v>511</v>
      </c>
      <c r="D15" s="105">
        <v>11</v>
      </c>
      <c r="E15" s="216"/>
      <c r="F15" s="217"/>
      <c r="G15" s="218"/>
    </row>
    <row r="16" spans="1:8" ht="18.95" customHeight="1">
      <c r="A16" s="191"/>
      <c r="B16" s="6"/>
      <c r="C16" s="105"/>
      <c r="D16" s="105"/>
      <c r="E16" s="216"/>
      <c r="F16" s="217"/>
      <c r="G16" s="218"/>
    </row>
    <row r="17" spans="1:7">
      <c r="A17" s="191"/>
      <c r="B17" s="6"/>
      <c r="C17" s="105"/>
      <c r="D17" s="105"/>
      <c r="E17" s="216"/>
      <c r="F17" s="217"/>
      <c r="G17" s="218"/>
    </row>
    <row r="18" spans="1:7">
      <c r="A18" s="191"/>
      <c r="B18" s="6"/>
      <c r="C18" s="105"/>
      <c r="D18" s="105"/>
      <c r="E18" s="216"/>
      <c r="F18" s="217"/>
      <c r="G18" s="218"/>
    </row>
    <row r="19" spans="1:7">
      <c r="A19" s="191"/>
      <c r="B19" s="6"/>
      <c r="C19" s="105"/>
      <c r="D19" s="105"/>
      <c r="E19" s="216"/>
      <c r="F19" s="217"/>
      <c r="G19" s="218"/>
    </row>
    <row r="20" spans="1:7">
      <c r="A20" s="191"/>
      <c r="B20" s="6"/>
      <c r="C20" s="105"/>
      <c r="D20" s="105"/>
      <c r="E20" s="216"/>
      <c r="F20" s="217"/>
      <c r="G20" s="218"/>
    </row>
    <row r="21" spans="1:7">
      <c r="A21" s="191"/>
      <c r="B21" s="6"/>
      <c r="C21" s="105"/>
      <c r="D21" s="105"/>
      <c r="E21" s="216"/>
      <c r="F21" s="217"/>
      <c r="G21" s="218"/>
    </row>
    <row r="22" spans="1:7">
      <c r="A22" s="192"/>
      <c r="B22" s="6"/>
      <c r="C22" s="105"/>
      <c r="D22" s="105"/>
      <c r="E22" s="216"/>
      <c r="F22" s="217"/>
      <c r="G22" s="218"/>
    </row>
    <row r="23" spans="1:7">
      <c r="A23" s="212" t="s">
        <v>9</v>
      </c>
      <c r="B23" s="6"/>
      <c r="C23" s="105"/>
      <c r="D23" s="105"/>
      <c r="E23" s="215"/>
      <c r="F23" s="215"/>
      <c r="G23" s="215"/>
    </row>
    <row r="24" spans="1:7">
      <c r="A24" s="212"/>
      <c r="B24" s="6"/>
      <c r="C24" s="105"/>
      <c r="D24" s="105"/>
      <c r="E24" s="215"/>
      <c r="F24" s="215"/>
      <c r="G24" s="215"/>
    </row>
    <row r="25" spans="1:7">
      <c r="A25" s="212"/>
      <c r="B25" s="6"/>
      <c r="C25" s="105"/>
      <c r="D25" s="105"/>
      <c r="E25" s="215"/>
      <c r="F25" s="215"/>
      <c r="G25" s="215"/>
    </row>
    <row r="26" spans="1:7">
      <c r="A26" s="212"/>
      <c r="B26" s="6"/>
      <c r="C26" s="105"/>
      <c r="D26" s="105"/>
      <c r="E26" s="215"/>
      <c r="F26" s="215"/>
      <c r="G26" s="215"/>
    </row>
    <row r="27" spans="1:7">
      <c r="A27" s="212"/>
      <c r="B27" s="6"/>
      <c r="C27" s="105"/>
      <c r="D27" s="105"/>
      <c r="E27" s="216"/>
      <c r="F27" s="217"/>
      <c r="G27" s="218"/>
    </row>
    <row r="28" spans="1:7">
      <c r="A28" s="212"/>
      <c r="B28" s="6"/>
      <c r="C28" s="105"/>
      <c r="D28" s="105"/>
      <c r="E28" s="215"/>
      <c r="F28" s="215"/>
      <c r="G28" s="215"/>
    </row>
    <row r="29" spans="1:7">
      <c r="A29" s="211" t="s">
        <v>20</v>
      </c>
      <c r="B29" s="211"/>
      <c r="C29" s="211"/>
      <c r="D29" s="211"/>
      <c r="E29" s="211"/>
      <c r="F29" s="211"/>
      <c r="G29" s="211"/>
    </row>
    <row r="30" spans="1:7">
      <c r="A30" s="212" t="s">
        <v>13</v>
      </c>
      <c r="B30" s="213" t="s">
        <v>513</v>
      </c>
      <c r="C30" s="214"/>
      <c r="D30" s="212" t="s">
        <v>30</v>
      </c>
      <c r="E30" s="205" t="s">
        <v>502</v>
      </c>
      <c r="F30" s="209"/>
      <c r="G30" s="206"/>
    </row>
    <row r="31" spans="1:7">
      <c r="A31" s="212"/>
      <c r="B31" s="199" t="s">
        <v>514</v>
      </c>
      <c r="C31" s="199"/>
      <c r="D31" s="212"/>
      <c r="E31" s="200" t="s">
        <v>503</v>
      </c>
      <c r="F31" s="201"/>
      <c r="G31" s="202"/>
    </row>
    <row r="32" spans="1:7">
      <c r="A32" s="212"/>
      <c r="B32" s="199" t="s">
        <v>515</v>
      </c>
      <c r="C32" s="199"/>
      <c r="D32" s="212"/>
      <c r="E32" s="200" t="s">
        <v>504</v>
      </c>
      <c r="F32" s="201"/>
      <c r="G32" s="202"/>
    </row>
    <row r="33" spans="1:7">
      <c r="A33" s="212"/>
      <c r="B33" s="199" t="s">
        <v>516</v>
      </c>
      <c r="C33" s="199"/>
      <c r="D33" s="212"/>
      <c r="E33" s="200" t="s">
        <v>505</v>
      </c>
      <c r="F33" s="201"/>
      <c r="G33" s="202"/>
    </row>
    <row r="34" spans="1:7">
      <c r="A34" s="212"/>
      <c r="B34" s="203" t="s">
        <v>519</v>
      </c>
      <c r="C34" s="203"/>
      <c r="D34" s="212"/>
      <c r="E34" s="200"/>
      <c r="F34" s="201"/>
      <c r="G34" s="202"/>
    </row>
    <row r="35" spans="1:7">
      <c r="A35" s="212"/>
      <c r="B35" s="204"/>
      <c r="C35" s="204"/>
      <c r="D35" s="212"/>
      <c r="E35" s="200"/>
      <c r="F35" s="201"/>
      <c r="G35" s="202"/>
    </row>
    <row r="36" spans="1:7">
      <c r="A36" s="198" t="s">
        <v>17</v>
      </c>
      <c r="B36" s="198"/>
      <c r="C36" s="198"/>
      <c r="D36" s="198"/>
      <c r="E36" s="198"/>
      <c r="F36" s="198"/>
      <c r="G36" s="198"/>
    </row>
    <row r="37" spans="1:7">
      <c r="A37" s="190" t="s">
        <v>13</v>
      </c>
      <c r="B37" s="205" t="s">
        <v>26</v>
      </c>
      <c r="C37" s="206"/>
      <c r="D37" s="190" t="s">
        <v>6</v>
      </c>
      <c r="E37" s="205" t="s">
        <v>517</v>
      </c>
      <c r="F37" s="209"/>
      <c r="G37" s="206"/>
    </row>
    <row r="38" spans="1:7">
      <c r="A38" s="192"/>
      <c r="B38" s="207"/>
      <c r="C38" s="208"/>
      <c r="D38" s="192"/>
      <c r="E38" s="207"/>
      <c r="F38" s="210"/>
      <c r="G38" s="208"/>
    </row>
    <row r="39" spans="1:7">
      <c r="A39" s="198" t="s">
        <v>31</v>
      </c>
      <c r="B39" s="198"/>
      <c r="C39" s="198"/>
      <c r="D39" s="198"/>
      <c r="E39" s="198"/>
      <c r="F39" s="198"/>
      <c r="G39" s="198"/>
    </row>
    <row r="40" spans="1:7">
      <c r="A40" s="190" t="s">
        <v>13</v>
      </c>
      <c r="B40" s="180" t="s">
        <v>518</v>
      </c>
      <c r="C40" s="180"/>
      <c r="D40" s="180"/>
      <c r="E40" s="190" t="s">
        <v>6</v>
      </c>
      <c r="F40" s="181" t="s">
        <v>506</v>
      </c>
      <c r="G40" s="181"/>
    </row>
    <row r="41" spans="1:7">
      <c r="A41" s="191"/>
      <c r="B41" s="180" t="s">
        <v>520</v>
      </c>
      <c r="C41" s="180"/>
      <c r="D41" s="180"/>
      <c r="E41" s="191"/>
      <c r="F41" s="181" t="s">
        <v>507</v>
      </c>
      <c r="G41" s="181"/>
    </row>
    <row r="42" spans="1:7">
      <c r="A42" s="191"/>
      <c r="B42" s="180" t="s">
        <v>521</v>
      </c>
      <c r="C42" s="180"/>
      <c r="D42" s="180"/>
      <c r="E42" s="191"/>
      <c r="F42" s="181" t="s">
        <v>508</v>
      </c>
      <c r="G42" s="181"/>
    </row>
    <row r="43" spans="1:7">
      <c r="A43" s="191"/>
      <c r="B43" s="180" t="s">
        <v>522</v>
      </c>
      <c r="C43" s="180"/>
      <c r="D43" s="180"/>
      <c r="E43" s="191"/>
      <c r="F43" s="181" t="s">
        <v>509</v>
      </c>
      <c r="G43" s="181"/>
    </row>
    <row r="44" spans="1:7">
      <c r="A44" s="191"/>
      <c r="B44" s="193" t="s">
        <v>523</v>
      </c>
      <c r="C44" s="194"/>
      <c r="D44" s="195"/>
      <c r="E44" s="191"/>
      <c r="F44" s="196"/>
      <c r="G44" s="197"/>
    </row>
    <row r="45" spans="1:7">
      <c r="A45" s="191"/>
      <c r="B45" s="193" t="s">
        <v>524</v>
      </c>
      <c r="C45" s="194"/>
      <c r="D45" s="195"/>
      <c r="E45" s="191"/>
      <c r="F45" s="196"/>
      <c r="G45" s="197"/>
    </row>
    <row r="46" spans="1:7">
      <c r="A46" s="191"/>
      <c r="B46" s="180" t="s">
        <v>525</v>
      </c>
      <c r="C46" s="180"/>
      <c r="D46" s="180"/>
      <c r="E46" s="191"/>
      <c r="F46" s="181"/>
      <c r="G46" s="181"/>
    </row>
    <row r="47" spans="1:7">
      <c r="A47" s="192"/>
      <c r="B47" s="180" t="s">
        <v>526</v>
      </c>
      <c r="C47" s="180"/>
      <c r="D47" s="180"/>
      <c r="E47" s="192"/>
      <c r="F47" s="181"/>
      <c r="G47" s="181"/>
    </row>
    <row r="48" spans="1:7">
      <c r="A48" s="182" t="s">
        <v>28</v>
      </c>
      <c r="B48" s="182"/>
      <c r="C48" s="182"/>
      <c r="D48" s="182"/>
      <c r="E48" s="182"/>
      <c r="F48" s="182"/>
      <c r="G48" s="182"/>
    </row>
    <row r="49" spans="1:7">
      <c r="A49" s="183" t="s">
        <v>13</v>
      </c>
      <c r="B49" s="3" t="s">
        <v>18</v>
      </c>
      <c r="C49" s="3" t="s">
        <v>19</v>
      </c>
      <c r="D49" s="183"/>
      <c r="E49" s="3" t="s">
        <v>18</v>
      </c>
      <c r="F49" s="185" t="s">
        <v>19</v>
      </c>
      <c r="G49" s="186"/>
    </row>
    <row r="50" spans="1:7">
      <c r="A50" s="184"/>
      <c r="B50" s="9"/>
      <c r="C50" s="10"/>
      <c r="D50" s="184"/>
      <c r="E50" s="7"/>
      <c r="F50" s="187"/>
      <c r="G50" s="187"/>
    </row>
    <row r="51" spans="1:7">
      <c r="A51" s="184"/>
      <c r="B51" s="9"/>
      <c r="C51" s="10"/>
      <c r="D51" s="184"/>
      <c r="E51" s="7"/>
      <c r="F51" s="187"/>
      <c r="G51" s="187"/>
    </row>
    <row r="52" spans="1:7">
      <c r="A52" s="184"/>
      <c r="B52" s="9"/>
      <c r="C52" s="10"/>
      <c r="D52" s="184"/>
      <c r="E52" s="7"/>
      <c r="F52" s="188"/>
      <c r="G52" s="189"/>
    </row>
    <row r="53" spans="1:7">
      <c r="A53" s="184"/>
      <c r="B53" s="9"/>
      <c r="C53" s="10"/>
      <c r="D53" s="184"/>
      <c r="E53" s="7"/>
      <c r="F53" s="188"/>
      <c r="G53" s="189"/>
    </row>
    <row r="54" spans="1:7">
      <c r="A54" s="184"/>
      <c r="B54" s="9"/>
      <c r="C54" s="10"/>
      <c r="D54" s="184"/>
      <c r="E54" s="7"/>
      <c r="F54" s="188"/>
      <c r="G54" s="189"/>
    </row>
    <row r="55" spans="1:7">
      <c r="A55" s="184"/>
      <c r="B55" s="9"/>
      <c r="C55" s="10"/>
      <c r="D55" s="184"/>
      <c r="E55" s="7"/>
      <c r="F55" s="188"/>
      <c r="G55" s="189"/>
    </row>
    <row r="56" spans="1:7">
      <c r="A56" s="184"/>
      <c r="B56" s="9"/>
      <c r="C56" s="10"/>
      <c r="D56" s="184"/>
      <c r="E56" s="7"/>
      <c r="F56" s="188"/>
      <c r="G56" s="189"/>
    </row>
    <row r="57" spans="1:7" ht="18" thickBot="1">
      <c r="A57" s="184"/>
      <c r="B57" s="11"/>
      <c r="C57" s="12"/>
      <c r="D57" s="184"/>
      <c r="E57" s="13"/>
      <c r="F57" s="175"/>
      <c r="G57" s="175"/>
    </row>
    <row r="58" spans="1:7" ht="18.75" thickTop="1" thickBot="1">
      <c r="A58" s="14" t="s">
        <v>27</v>
      </c>
      <c r="B58" s="15">
        <f>SUM(B50:B57)</f>
        <v>0</v>
      </c>
      <c r="C58" s="16"/>
      <c r="D58" s="17"/>
      <c r="E58" s="18"/>
      <c r="F58" s="16"/>
      <c r="G58" s="19"/>
    </row>
    <row r="59" spans="1:7">
      <c r="A59" s="176"/>
      <c r="B59" s="176"/>
      <c r="C59" s="176"/>
      <c r="D59" s="176"/>
      <c r="E59" s="176"/>
      <c r="F59" s="176"/>
      <c r="G59" s="176"/>
    </row>
    <row r="60" spans="1:7">
      <c r="A60" s="177"/>
      <c r="B60" s="178"/>
      <c r="C60" s="178"/>
      <c r="D60" s="178"/>
      <c r="E60" s="178"/>
      <c r="F60" s="178"/>
      <c r="G60" s="179"/>
    </row>
    <row r="64" spans="1:7">
      <c r="C64" t="s">
        <v>16</v>
      </c>
    </row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64"/>
  <sheetViews>
    <sheetView workbookViewId="0">
      <selection activeCell="A29" sqref="A29:G2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25" t="s">
        <v>261</v>
      </c>
      <c r="B1" s="225"/>
      <c r="C1" s="225"/>
      <c r="D1" s="225"/>
      <c r="E1" s="225"/>
      <c r="F1" s="225"/>
      <c r="G1" s="225"/>
    </row>
    <row r="2" spans="1:8" ht="20.100000000000001" customHeight="1">
      <c r="A2" s="110" t="s">
        <v>24</v>
      </c>
      <c r="B2" s="226" t="s">
        <v>527</v>
      </c>
      <c r="C2" s="227"/>
      <c r="D2" s="110" t="s">
        <v>1</v>
      </c>
      <c r="E2" s="110" t="s">
        <v>25</v>
      </c>
      <c r="F2" s="111" t="s">
        <v>0</v>
      </c>
      <c r="G2" s="1"/>
    </row>
    <row r="3" spans="1:8" ht="24" customHeight="1">
      <c r="A3" s="211" t="s">
        <v>15</v>
      </c>
      <c r="B3" s="211"/>
      <c r="C3" s="211"/>
      <c r="D3" s="228" t="s">
        <v>16</v>
      </c>
      <c r="E3" s="109" t="s">
        <v>23</v>
      </c>
      <c r="F3" s="109"/>
      <c r="G3" s="230"/>
      <c r="H3" s="230"/>
    </row>
    <row r="4" spans="1:8" ht="20.100000000000001" customHeight="1">
      <c r="A4" s="110" t="s">
        <v>2</v>
      </c>
      <c r="B4" s="231">
        <v>502800</v>
      </c>
      <c r="C4" s="232"/>
      <c r="D4" s="229"/>
      <c r="E4" s="219" t="s">
        <v>528</v>
      </c>
      <c r="F4" s="233"/>
      <c r="G4" s="234"/>
    </row>
    <row r="5" spans="1:8" ht="20.100000000000001" customHeight="1">
      <c r="A5" s="110" t="s">
        <v>3</v>
      </c>
      <c r="B5" s="235">
        <f>B6-B4</f>
        <v>567850</v>
      </c>
      <c r="C5" s="218"/>
      <c r="D5" s="229"/>
      <c r="E5" s="220" t="s">
        <v>529</v>
      </c>
      <c r="F5" s="236"/>
      <c r="G5" s="237"/>
    </row>
    <row r="6" spans="1:8" ht="20.100000000000001" customHeight="1">
      <c r="A6" s="110" t="s">
        <v>4</v>
      </c>
      <c r="B6" s="231">
        <f>1010800+59850</f>
        <v>1070650</v>
      </c>
      <c r="C6" s="232"/>
      <c r="D6" s="229"/>
      <c r="E6" s="221" t="s">
        <v>530</v>
      </c>
      <c r="F6" s="238"/>
      <c r="G6" s="239"/>
    </row>
    <row r="7" spans="1:8" ht="27.95" customHeight="1">
      <c r="A7" s="108" t="s">
        <v>14</v>
      </c>
      <c r="B7" s="108"/>
      <c r="C7" s="108"/>
      <c r="D7" s="2"/>
      <c r="E7" s="4"/>
      <c r="F7" s="4"/>
      <c r="G7" s="4"/>
    </row>
    <row r="8" spans="1:8" ht="20.100000000000001" customHeight="1">
      <c r="A8" s="219" t="s">
        <v>29</v>
      </c>
      <c r="B8" s="1" t="s">
        <v>554</v>
      </c>
      <c r="C8" s="1">
        <v>4</v>
      </c>
      <c r="D8" s="222" t="s">
        <v>5</v>
      </c>
      <c r="E8" s="8" t="s">
        <v>449</v>
      </c>
      <c r="F8" s="111"/>
      <c r="G8" s="5"/>
    </row>
    <row r="9" spans="1:8" ht="20.100000000000001" customHeight="1">
      <c r="A9" s="220"/>
      <c r="B9" s="1" t="s">
        <v>555</v>
      </c>
      <c r="C9" s="1">
        <v>3</v>
      </c>
      <c r="D9" s="223"/>
      <c r="E9" s="8" t="s">
        <v>411</v>
      </c>
      <c r="F9" s="111"/>
      <c r="G9" s="111"/>
      <c r="H9" t="s">
        <v>319</v>
      </c>
    </row>
    <row r="10" spans="1:8" ht="20.100000000000001" customHeight="1">
      <c r="A10" s="220"/>
      <c r="B10" s="1" t="s">
        <v>556</v>
      </c>
      <c r="C10" s="1">
        <v>2</v>
      </c>
      <c r="D10" s="223"/>
      <c r="E10" s="8" t="s">
        <v>451</v>
      </c>
      <c r="F10" s="111"/>
      <c r="G10" s="111"/>
    </row>
    <row r="11" spans="1:8" ht="20.100000000000001" customHeight="1">
      <c r="A11" s="221"/>
      <c r="B11" s="1"/>
      <c r="C11" s="1"/>
      <c r="D11" s="224"/>
      <c r="E11" s="8"/>
      <c r="F11" s="111"/>
      <c r="G11" s="111"/>
    </row>
    <row r="12" spans="1:8" ht="27.95" customHeight="1">
      <c r="A12" s="108" t="s">
        <v>21</v>
      </c>
      <c r="B12" s="108"/>
      <c r="C12" s="108"/>
      <c r="D12" s="108"/>
      <c r="E12" s="2"/>
      <c r="F12" s="2"/>
      <c r="G12" s="112"/>
    </row>
    <row r="13" spans="1:8" ht="18.95" customHeight="1">
      <c r="A13" s="1"/>
      <c r="B13" s="111" t="s">
        <v>7</v>
      </c>
      <c r="C13" s="111" t="s">
        <v>10</v>
      </c>
      <c r="D13" s="111" t="s">
        <v>11</v>
      </c>
      <c r="E13" s="216" t="s">
        <v>12</v>
      </c>
      <c r="F13" s="217"/>
      <c r="G13" s="218"/>
    </row>
    <row r="14" spans="1:8" ht="17.100000000000001" customHeight="1">
      <c r="A14" s="190" t="s">
        <v>8</v>
      </c>
      <c r="B14" s="6">
        <v>0.52083333333333337</v>
      </c>
      <c r="C14" s="110" t="s">
        <v>533</v>
      </c>
      <c r="D14" s="110">
        <v>4</v>
      </c>
      <c r="E14" s="216"/>
      <c r="F14" s="217"/>
      <c r="G14" s="218"/>
    </row>
    <row r="15" spans="1:8" ht="18.95" customHeight="1">
      <c r="A15" s="191"/>
      <c r="B15" s="6">
        <v>0.5</v>
      </c>
      <c r="C15" s="110" t="s">
        <v>532</v>
      </c>
      <c r="D15" s="110">
        <v>2</v>
      </c>
      <c r="E15" s="216"/>
      <c r="F15" s="217"/>
      <c r="G15" s="218"/>
    </row>
    <row r="16" spans="1:8" ht="18.95" customHeight="1">
      <c r="A16" s="191"/>
      <c r="B16" s="6">
        <v>0.45833333333333331</v>
      </c>
      <c r="C16" s="110" t="s">
        <v>531</v>
      </c>
      <c r="D16" s="110">
        <v>2</v>
      </c>
      <c r="E16" s="216"/>
      <c r="F16" s="217"/>
      <c r="G16" s="218"/>
    </row>
    <row r="17" spans="1:7">
      <c r="A17" s="191"/>
      <c r="B17" s="6"/>
      <c r="C17" s="110"/>
      <c r="D17" s="110"/>
      <c r="E17" s="216"/>
      <c r="F17" s="217"/>
      <c r="G17" s="218"/>
    </row>
    <row r="18" spans="1:7">
      <c r="A18" s="191"/>
      <c r="B18" s="6"/>
      <c r="C18" s="110"/>
      <c r="D18" s="110"/>
      <c r="E18" s="216"/>
      <c r="F18" s="217"/>
      <c r="G18" s="218"/>
    </row>
    <row r="19" spans="1:7">
      <c r="A19" s="191"/>
      <c r="B19" s="6"/>
      <c r="C19" s="110"/>
      <c r="D19" s="110"/>
      <c r="E19" s="216"/>
      <c r="F19" s="217"/>
      <c r="G19" s="218"/>
    </row>
    <row r="20" spans="1:7">
      <c r="A20" s="191"/>
      <c r="B20" s="6"/>
      <c r="C20" s="110"/>
      <c r="D20" s="110"/>
      <c r="E20" s="216"/>
      <c r="F20" s="217"/>
      <c r="G20" s="218"/>
    </row>
    <row r="21" spans="1:7">
      <c r="A21" s="191"/>
      <c r="B21" s="6"/>
      <c r="C21" s="110"/>
      <c r="D21" s="110"/>
      <c r="E21" s="216"/>
      <c r="F21" s="217"/>
      <c r="G21" s="218"/>
    </row>
    <row r="22" spans="1:7">
      <c r="A22" s="192"/>
      <c r="B22" s="6"/>
      <c r="C22" s="110"/>
      <c r="D22" s="110"/>
      <c r="E22" s="216"/>
      <c r="F22" s="217"/>
      <c r="G22" s="218"/>
    </row>
    <row r="23" spans="1:7">
      <c r="A23" s="212" t="s">
        <v>9</v>
      </c>
      <c r="B23" s="6"/>
      <c r="C23" s="110"/>
      <c r="D23" s="110"/>
      <c r="E23" s="215"/>
      <c r="F23" s="215"/>
      <c r="G23" s="215"/>
    </row>
    <row r="24" spans="1:7">
      <c r="A24" s="212"/>
      <c r="B24" s="6"/>
      <c r="C24" s="110"/>
      <c r="D24" s="110"/>
      <c r="E24" s="215"/>
      <c r="F24" s="215"/>
      <c r="G24" s="215"/>
    </row>
    <row r="25" spans="1:7">
      <c r="A25" s="212"/>
      <c r="B25" s="6"/>
      <c r="C25" s="110"/>
      <c r="D25" s="110"/>
      <c r="E25" s="215"/>
      <c r="F25" s="215"/>
      <c r="G25" s="215"/>
    </row>
    <row r="26" spans="1:7">
      <c r="A26" s="212"/>
      <c r="B26" s="6"/>
      <c r="C26" s="110"/>
      <c r="D26" s="110"/>
      <c r="E26" s="215"/>
      <c r="F26" s="215"/>
      <c r="G26" s="215"/>
    </row>
    <row r="27" spans="1:7">
      <c r="A27" s="212"/>
      <c r="B27" s="6"/>
      <c r="C27" s="110"/>
      <c r="D27" s="110"/>
      <c r="E27" s="216"/>
      <c r="F27" s="217"/>
      <c r="G27" s="218"/>
    </row>
    <row r="28" spans="1:7">
      <c r="A28" s="212"/>
      <c r="B28" s="6"/>
      <c r="C28" s="110"/>
      <c r="D28" s="110"/>
      <c r="E28" s="215"/>
      <c r="F28" s="215"/>
      <c r="G28" s="215"/>
    </row>
    <row r="29" spans="1:7">
      <c r="A29" s="211" t="s">
        <v>20</v>
      </c>
      <c r="B29" s="211"/>
      <c r="C29" s="211"/>
      <c r="D29" s="211"/>
      <c r="E29" s="211"/>
      <c r="F29" s="211"/>
      <c r="G29" s="211"/>
    </row>
    <row r="30" spans="1:7">
      <c r="A30" s="212" t="s">
        <v>13</v>
      </c>
      <c r="B30" s="213" t="s">
        <v>534</v>
      </c>
      <c r="C30" s="214"/>
      <c r="D30" s="212" t="s">
        <v>30</v>
      </c>
      <c r="E30" s="205" t="s">
        <v>558</v>
      </c>
      <c r="F30" s="209"/>
      <c r="G30" s="206"/>
    </row>
    <row r="31" spans="1:7">
      <c r="A31" s="212"/>
      <c r="B31" s="199" t="s">
        <v>535</v>
      </c>
      <c r="C31" s="199"/>
      <c r="D31" s="212"/>
      <c r="E31" s="200" t="s">
        <v>557</v>
      </c>
      <c r="F31" s="201"/>
      <c r="G31" s="202"/>
    </row>
    <row r="32" spans="1:7">
      <c r="A32" s="212"/>
      <c r="B32" s="199" t="s">
        <v>536</v>
      </c>
      <c r="C32" s="199"/>
      <c r="D32" s="212"/>
      <c r="E32" s="200" t="s">
        <v>559</v>
      </c>
      <c r="F32" s="201"/>
      <c r="G32" s="202"/>
    </row>
    <row r="33" spans="1:7">
      <c r="A33" s="212"/>
      <c r="B33" s="199" t="s">
        <v>537</v>
      </c>
      <c r="C33" s="199"/>
      <c r="D33" s="212"/>
      <c r="E33" s="200"/>
      <c r="F33" s="201"/>
      <c r="G33" s="202"/>
    </row>
    <row r="34" spans="1:7">
      <c r="A34" s="212"/>
      <c r="B34" s="204"/>
      <c r="C34" s="204"/>
      <c r="D34" s="212"/>
      <c r="E34" s="200"/>
      <c r="F34" s="201"/>
      <c r="G34" s="202"/>
    </row>
    <row r="35" spans="1:7">
      <c r="A35" s="212"/>
      <c r="B35" s="204"/>
      <c r="C35" s="204"/>
      <c r="D35" s="212"/>
      <c r="E35" s="200"/>
      <c r="F35" s="201"/>
      <c r="G35" s="202"/>
    </row>
    <row r="36" spans="1:7">
      <c r="A36" s="198" t="s">
        <v>17</v>
      </c>
      <c r="B36" s="198"/>
      <c r="C36" s="198"/>
      <c r="D36" s="198"/>
      <c r="E36" s="198"/>
      <c r="F36" s="198"/>
      <c r="G36" s="198"/>
    </row>
    <row r="37" spans="1:7">
      <c r="A37" s="190" t="s">
        <v>13</v>
      </c>
      <c r="B37" s="205" t="s">
        <v>26</v>
      </c>
      <c r="C37" s="206"/>
      <c r="D37" s="190" t="s">
        <v>6</v>
      </c>
      <c r="E37" s="205" t="s">
        <v>538</v>
      </c>
      <c r="F37" s="209"/>
      <c r="G37" s="206"/>
    </row>
    <row r="38" spans="1:7">
      <c r="A38" s="192"/>
      <c r="B38" s="207"/>
      <c r="C38" s="208"/>
      <c r="D38" s="192"/>
      <c r="E38" s="207"/>
      <c r="F38" s="210"/>
      <c r="G38" s="208"/>
    </row>
    <row r="39" spans="1:7">
      <c r="A39" s="198" t="s">
        <v>31</v>
      </c>
      <c r="B39" s="198"/>
      <c r="C39" s="198"/>
      <c r="D39" s="198"/>
      <c r="E39" s="198"/>
      <c r="F39" s="198"/>
      <c r="G39" s="198"/>
    </row>
    <row r="40" spans="1:7">
      <c r="A40" s="190" t="s">
        <v>13</v>
      </c>
      <c r="B40" s="180" t="s">
        <v>539</v>
      </c>
      <c r="C40" s="180"/>
      <c r="D40" s="180"/>
      <c r="E40" s="190" t="s">
        <v>6</v>
      </c>
      <c r="F40" s="181"/>
      <c r="G40" s="181"/>
    </row>
    <row r="41" spans="1:7">
      <c r="A41" s="191"/>
      <c r="B41" s="180" t="s">
        <v>540</v>
      </c>
      <c r="C41" s="180"/>
      <c r="D41" s="180"/>
      <c r="E41" s="191"/>
      <c r="F41" s="181"/>
      <c r="G41" s="181"/>
    </row>
    <row r="42" spans="1:7">
      <c r="A42" s="191"/>
      <c r="B42" s="180" t="s">
        <v>541</v>
      </c>
      <c r="C42" s="180"/>
      <c r="D42" s="180"/>
      <c r="E42" s="191"/>
      <c r="F42" s="181"/>
      <c r="G42" s="181"/>
    </row>
    <row r="43" spans="1:7">
      <c r="A43" s="191"/>
      <c r="B43" s="180" t="s">
        <v>542</v>
      </c>
      <c r="C43" s="180"/>
      <c r="D43" s="180"/>
      <c r="E43" s="191"/>
      <c r="F43" s="181"/>
      <c r="G43" s="181"/>
    </row>
    <row r="44" spans="1:7">
      <c r="A44" s="191"/>
      <c r="B44" s="193" t="s">
        <v>543</v>
      </c>
      <c r="C44" s="194"/>
      <c r="D44" s="195"/>
      <c r="E44" s="191"/>
      <c r="F44" s="196"/>
      <c r="G44" s="197"/>
    </row>
    <row r="45" spans="1:7">
      <c r="A45" s="191"/>
      <c r="B45" s="193"/>
      <c r="C45" s="194"/>
      <c r="D45" s="195"/>
      <c r="E45" s="191"/>
      <c r="F45" s="196"/>
      <c r="G45" s="197"/>
    </row>
    <row r="46" spans="1:7">
      <c r="A46" s="191"/>
      <c r="B46" s="180"/>
      <c r="C46" s="180"/>
      <c r="D46" s="180"/>
      <c r="E46" s="191"/>
      <c r="F46" s="181"/>
      <c r="G46" s="181"/>
    </row>
    <row r="47" spans="1:7">
      <c r="A47" s="192"/>
      <c r="B47" s="180"/>
      <c r="C47" s="180"/>
      <c r="D47" s="180"/>
      <c r="E47" s="192"/>
      <c r="F47" s="181"/>
      <c r="G47" s="181"/>
    </row>
    <row r="48" spans="1:7">
      <c r="A48" s="182" t="s">
        <v>28</v>
      </c>
      <c r="B48" s="182"/>
      <c r="C48" s="182"/>
      <c r="D48" s="182"/>
      <c r="E48" s="182"/>
      <c r="F48" s="182"/>
      <c r="G48" s="182"/>
    </row>
    <row r="49" spans="1:7">
      <c r="A49" s="183" t="s">
        <v>13</v>
      </c>
      <c r="B49" s="3" t="s">
        <v>18</v>
      </c>
      <c r="C49" s="3" t="s">
        <v>19</v>
      </c>
      <c r="D49" s="183"/>
      <c r="E49" s="3" t="s">
        <v>18</v>
      </c>
      <c r="F49" s="185" t="s">
        <v>19</v>
      </c>
      <c r="G49" s="186"/>
    </row>
    <row r="50" spans="1:7">
      <c r="A50" s="184"/>
      <c r="B50" s="9">
        <v>12000</v>
      </c>
      <c r="C50" s="10" t="s">
        <v>544</v>
      </c>
      <c r="D50" s="184"/>
      <c r="E50" s="7"/>
      <c r="F50" s="187"/>
      <c r="G50" s="187"/>
    </row>
    <row r="51" spans="1:7">
      <c r="A51" s="184"/>
      <c r="B51" s="9"/>
      <c r="C51" s="10"/>
      <c r="D51" s="184"/>
      <c r="E51" s="7"/>
      <c r="F51" s="187"/>
      <c r="G51" s="187"/>
    </row>
    <row r="52" spans="1:7">
      <c r="A52" s="184"/>
      <c r="B52" s="9"/>
      <c r="C52" s="10"/>
      <c r="D52" s="184"/>
      <c r="E52" s="7"/>
      <c r="F52" s="188"/>
      <c r="G52" s="189"/>
    </row>
    <row r="53" spans="1:7">
      <c r="A53" s="184"/>
      <c r="B53" s="9"/>
      <c r="C53" s="10"/>
      <c r="D53" s="184"/>
      <c r="E53" s="7"/>
      <c r="F53" s="188"/>
      <c r="G53" s="189"/>
    </row>
    <row r="54" spans="1:7">
      <c r="A54" s="184"/>
      <c r="B54" s="9"/>
      <c r="C54" s="10"/>
      <c r="D54" s="184"/>
      <c r="E54" s="7"/>
      <c r="F54" s="188"/>
      <c r="G54" s="189"/>
    </row>
    <row r="55" spans="1:7">
      <c r="A55" s="184"/>
      <c r="B55" s="9"/>
      <c r="C55" s="10"/>
      <c r="D55" s="184"/>
      <c r="E55" s="7"/>
      <c r="F55" s="188"/>
      <c r="G55" s="189"/>
    </row>
    <row r="56" spans="1:7">
      <c r="A56" s="184"/>
      <c r="B56" s="9"/>
      <c r="C56" s="10"/>
      <c r="D56" s="184"/>
      <c r="E56" s="7"/>
      <c r="F56" s="188"/>
      <c r="G56" s="189"/>
    </row>
    <row r="57" spans="1:7" ht="18" thickBot="1">
      <c r="A57" s="184"/>
      <c r="B57" s="11"/>
      <c r="C57" s="12"/>
      <c r="D57" s="184"/>
      <c r="E57" s="13"/>
      <c r="F57" s="175"/>
      <c r="G57" s="175"/>
    </row>
    <row r="58" spans="1:7" ht="18.75" thickTop="1" thickBot="1">
      <c r="A58" s="14" t="s">
        <v>27</v>
      </c>
      <c r="B58" s="15">
        <f>SUM(B50:B57)</f>
        <v>12000</v>
      </c>
      <c r="C58" s="16"/>
      <c r="D58" s="17"/>
      <c r="E58" s="18"/>
      <c r="F58" s="16"/>
      <c r="G58" s="19"/>
    </row>
    <row r="59" spans="1:7">
      <c r="A59" s="176"/>
      <c r="B59" s="176"/>
      <c r="C59" s="176"/>
      <c r="D59" s="176"/>
      <c r="E59" s="176"/>
      <c r="F59" s="176"/>
      <c r="G59" s="176"/>
    </row>
    <row r="60" spans="1:7">
      <c r="A60" s="177"/>
      <c r="B60" s="178"/>
      <c r="C60" s="178"/>
      <c r="D60" s="178"/>
      <c r="E60" s="178"/>
      <c r="F60" s="178"/>
      <c r="G60" s="179"/>
    </row>
    <row r="64" spans="1:7">
      <c r="C64" t="s">
        <v>16</v>
      </c>
    </row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64"/>
  <sheetViews>
    <sheetView workbookViewId="0">
      <selection activeCell="B4" sqref="B4:C4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25" t="s">
        <v>261</v>
      </c>
      <c r="B1" s="225"/>
      <c r="C1" s="225"/>
      <c r="D1" s="225"/>
      <c r="E1" s="225"/>
      <c r="F1" s="225"/>
      <c r="G1" s="225"/>
    </row>
    <row r="2" spans="1:8" ht="20.100000000000001" customHeight="1">
      <c r="A2" s="115" t="s">
        <v>24</v>
      </c>
      <c r="B2" s="226" t="s">
        <v>545</v>
      </c>
      <c r="C2" s="227"/>
      <c r="D2" s="115" t="s">
        <v>1</v>
      </c>
      <c r="E2" s="115" t="s">
        <v>262</v>
      </c>
      <c r="F2" s="116" t="s">
        <v>0</v>
      </c>
      <c r="G2" s="1"/>
    </row>
    <row r="3" spans="1:8" ht="24" customHeight="1">
      <c r="A3" s="211" t="s">
        <v>15</v>
      </c>
      <c r="B3" s="211"/>
      <c r="C3" s="211"/>
      <c r="D3" s="228" t="s">
        <v>16</v>
      </c>
      <c r="E3" s="113" t="s">
        <v>23</v>
      </c>
      <c r="F3" s="113"/>
      <c r="G3" s="230"/>
      <c r="H3" s="230"/>
    </row>
    <row r="4" spans="1:8" ht="20.100000000000001" customHeight="1">
      <c r="A4" s="115" t="s">
        <v>2</v>
      </c>
      <c r="B4" s="231">
        <v>960500</v>
      </c>
      <c r="C4" s="232"/>
      <c r="D4" s="229"/>
      <c r="E4" s="219" t="s">
        <v>528</v>
      </c>
      <c r="F4" s="233"/>
      <c r="G4" s="234"/>
    </row>
    <row r="5" spans="1:8" ht="20.100000000000001" customHeight="1">
      <c r="A5" s="115" t="s">
        <v>3</v>
      </c>
      <c r="B5" s="235">
        <f>B6-B4</f>
        <v>803250</v>
      </c>
      <c r="C5" s="218"/>
      <c r="D5" s="229"/>
      <c r="E5" s="220" t="s">
        <v>529</v>
      </c>
      <c r="F5" s="236"/>
      <c r="G5" s="237"/>
    </row>
    <row r="6" spans="1:8" ht="20.100000000000001" customHeight="1">
      <c r="A6" s="115" t="s">
        <v>4</v>
      </c>
      <c r="B6" s="231">
        <f>1686500+77250</f>
        <v>1763750</v>
      </c>
      <c r="C6" s="232"/>
      <c r="D6" s="229"/>
      <c r="E6" s="221" t="s">
        <v>530</v>
      </c>
      <c r="F6" s="238"/>
      <c r="G6" s="239"/>
    </row>
    <row r="7" spans="1:8" ht="27.95" customHeight="1">
      <c r="A7" s="117" t="s">
        <v>14</v>
      </c>
      <c r="B7" s="117"/>
      <c r="C7" s="117"/>
      <c r="D7" s="2"/>
      <c r="E7" s="4"/>
      <c r="F7" s="4"/>
      <c r="G7" s="4"/>
    </row>
    <row r="8" spans="1:8" ht="20.100000000000001" customHeight="1">
      <c r="A8" s="219" t="s">
        <v>29</v>
      </c>
      <c r="B8" s="1" t="s">
        <v>555</v>
      </c>
      <c r="C8" s="1">
        <v>5</v>
      </c>
      <c r="D8" s="222" t="s">
        <v>5</v>
      </c>
      <c r="E8" s="8" t="s">
        <v>411</v>
      </c>
      <c r="F8" s="116"/>
      <c r="G8" s="5"/>
    </row>
    <row r="9" spans="1:8" ht="20.100000000000001" customHeight="1">
      <c r="A9" s="220"/>
      <c r="B9" s="1" t="s">
        <v>560</v>
      </c>
      <c r="C9" s="1">
        <v>5</v>
      </c>
      <c r="D9" s="223"/>
      <c r="E9" s="8" t="s">
        <v>433</v>
      </c>
      <c r="F9" s="116"/>
      <c r="G9" s="116"/>
      <c r="H9" t="s">
        <v>319</v>
      </c>
    </row>
    <row r="10" spans="1:8" ht="20.100000000000001" customHeight="1">
      <c r="A10" s="220"/>
      <c r="B10" s="1" t="s">
        <v>561</v>
      </c>
      <c r="C10" s="1">
        <v>4</v>
      </c>
      <c r="D10" s="223"/>
      <c r="E10" s="8" t="s">
        <v>553</v>
      </c>
      <c r="F10" s="116"/>
      <c r="G10" s="116"/>
    </row>
    <row r="11" spans="1:8" ht="20.100000000000001" customHeight="1">
      <c r="A11" s="221"/>
      <c r="B11" s="1" t="s">
        <v>562</v>
      </c>
      <c r="C11" s="1">
        <v>7</v>
      </c>
      <c r="D11" s="224"/>
      <c r="E11" s="8"/>
      <c r="F11" s="116"/>
      <c r="G11" s="116"/>
    </row>
    <row r="12" spans="1:8" ht="27.95" customHeight="1">
      <c r="A12" s="117" t="s">
        <v>21</v>
      </c>
      <c r="B12" s="117"/>
      <c r="C12" s="117"/>
      <c r="D12" s="117"/>
      <c r="E12" s="2"/>
      <c r="F12" s="2"/>
      <c r="G12" s="114"/>
    </row>
    <row r="13" spans="1:8" ht="18.95" customHeight="1">
      <c r="A13" s="1"/>
      <c r="B13" s="116" t="s">
        <v>7</v>
      </c>
      <c r="C13" s="116" t="s">
        <v>10</v>
      </c>
      <c r="D13" s="116" t="s">
        <v>11</v>
      </c>
      <c r="E13" s="216" t="s">
        <v>12</v>
      </c>
      <c r="F13" s="217"/>
      <c r="G13" s="218"/>
    </row>
    <row r="14" spans="1:8" ht="17.100000000000001" customHeight="1">
      <c r="A14" s="190" t="s">
        <v>8</v>
      </c>
      <c r="B14" s="6">
        <v>0.5</v>
      </c>
      <c r="C14" s="115" t="s">
        <v>546</v>
      </c>
      <c r="D14" s="115">
        <v>2</v>
      </c>
      <c r="E14" s="216"/>
      <c r="F14" s="217"/>
      <c r="G14" s="218"/>
    </row>
    <row r="15" spans="1:8" ht="18.95" customHeight="1">
      <c r="A15" s="191"/>
      <c r="B15" s="6"/>
      <c r="C15" s="115"/>
      <c r="D15" s="115"/>
      <c r="E15" s="216"/>
      <c r="F15" s="217"/>
      <c r="G15" s="218"/>
    </row>
    <row r="16" spans="1:8" ht="18.95" customHeight="1">
      <c r="A16" s="191"/>
      <c r="B16" s="6"/>
      <c r="C16" s="115"/>
      <c r="D16" s="115"/>
      <c r="E16" s="216"/>
      <c r="F16" s="217"/>
      <c r="G16" s="218"/>
    </row>
    <row r="17" spans="1:7">
      <c r="A17" s="191"/>
      <c r="B17" s="6"/>
      <c r="C17" s="115"/>
      <c r="D17" s="115"/>
      <c r="E17" s="216"/>
      <c r="F17" s="217"/>
      <c r="G17" s="218"/>
    </row>
    <row r="18" spans="1:7">
      <c r="A18" s="191"/>
      <c r="B18" s="6"/>
      <c r="C18" s="115"/>
      <c r="D18" s="115"/>
      <c r="E18" s="216"/>
      <c r="F18" s="217"/>
      <c r="G18" s="218"/>
    </row>
    <row r="19" spans="1:7">
      <c r="A19" s="191"/>
      <c r="B19" s="6"/>
      <c r="C19" s="115"/>
      <c r="D19" s="115"/>
      <c r="E19" s="216"/>
      <c r="F19" s="217"/>
      <c r="G19" s="218"/>
    </row>
    <row r="20" spans="1:7">
      <c r="A20" s="191"/>
      <c r="B20" s="6"/>
      <c r="C20" s="115"/>
      <c r="D20" s="115"/>
      <c r="E20" s="216"/>
      <c r="F20" s="217"/>
      <c r="G20" s="218"/>
    </row>
    <row r="21" spans="1:7">
      <c r="A21" s="191"/>
      <c r="B21" s="6"/>
      <c r="C21" s="115"/>
      <c r="D21" s="115"/>
      <c r="E21" s="216"/>
      <c r="F21" s="217"/>
      <c r="G21" s="218"/>
    </row>
    <row r="22" spans="1:7">
      <c r="A22" s="192"/>
      <c r="B22" s="6"/>
      <c r="C22" s="115"/>
      <c r="D22" s="115"/>
      <c r="E22" s="216"/>
      <c r="F22" s="217"/>
      <c r="G22" s="218"/>
    </row>
    <row r="23" spans="1:7">
      <c r="A23" s="212" t="s">
        <v>9</v>
      </c>
      <c r="B23" s="6">
        <v>0.25</v>
      </c>
      <c r="C23" s="115" t="s">
        <v>547</v>
      </c>
      <c r="D23" s="115">
        <v>4</v>
      </c>
      <c r="E23" s="215" t="s">
        <v>563</v>
      </c>
      <c r="F23" s="215"/>
      <c r="G23" s="215"/>
    </row>
    <row r="24" spans="1:7">
      <c r="A24" s="212"/>
      <c r="B24" s="6">
        <v>0.25</v>
      </c>
      <c r="C24" s="115" t="s">
        <v>548</v>
      </c>
      <c r="D24" s="115">
        <v>2</v>
      </c>
      <c r="E24" s="215"/>
      <c r="F24" s="215"/>
      <c r="G24" s="215"/>
    </row>
    <row r="25" spans="1:7">
      <c r="A25" s="212"/>
      <c r="B25" s="6"/>
      <c r="C25" s="115"/>
      <c r="D25" s="115"/>
      <c r="E25" s="215"/>
      <c r="F25" s="215"/>
      <c r="G25" s="215"/>
    </row>
    <row r="26" spans="1:7">
      <c r="A26" s="212"/>
      <c r="B26" s="6"/>
      <c r="C26" s="115"/>
      <c r="D26" s="115"/>
      <c r="E26" s="215"/>
      <c r="F26" s="215"/>
      <c r="G26" s="215"/>
    </row>
    <row r="27" spans="1:7">
      <c r="A27" s="212"/>
      <c r="B27" s="6"/>
      <c r="C27" s="115"/>
      <c r="D27" s="115"/>
      <c r="E27" s="216"/>
      <c r="F27" s="217"/>
      <c r="G27" s="218"/>
    </row>
    <row r="28" spans="1:7">
      <c r="A28" s="212"/>
      <c r="B28" s="6"/>
      <c r="C28" s="115"/>
      <c r="D28" s="115"/>
      <c r="E28" s="215"/>
      <c r="F28" s="215"/>
      <c r="G28" s="215"/>
    </row>
    <row r="29" spans="1:7">
      <c r="A29" s="211" t="s">
        <v>20</v>
      </c>
      <c r="B29" s="211"/>
      <c r="C29" s="211"/>
      <c r="D29" s="211"/>
      <c r="E29" s="211"/>
      <c r="F29" s="211"/>
      <c r="G29" s="211"/>
    </row>
    <row r="30" spans="1:7">
      <c r="A30" s="212" t="s">
        <v>13</v>
      </c>
      <c r="B30" s="213" t="s">
        <v>549</v>
      </c>
      <c r="C30" s="214"/>
      <c r="D30" s="212" t="s">
        <v>30</v>
      </c>
      <c r="E30" s="205" t="s">
        <v>564</v>
      </c>
      <c r="F30" s="209"/>
      <c r="G30" s="206"/>
    </row>
    <row r="31" spans="1:7">
      <c r="A31" s="212"/>
      <c r="B31" s="199" t="s">
        <v>550</v>
      </c>
      <c r="C31" s="199"/>
      <c r="D31" s="212"/>
      <c r="E31" s="200" t="s">
        <v>565</v>
      </c>
      <c r="F31" s="201"/>
      <c r="G31" s="202"/>
    </row>
    <row r="32" spans="1:7">
      <c r="A32" s="212"/>
      <c r="B32" s="241"/>
      <c r="C32" s="241"/>
      <c r="D32" s="212"/>
      <c r="E32" s="200" t="s">
        <v>566</v>
      </c>
      <c r="F32" s="201"/>
      <c r="G32" s="202"/>
    </row>
    <row r="33" spans="1:7">
      <c r="A33" s="212"/>
      <c r="B33" s="241"/>
      <c r="C33" s="241"/>
      <c r="D33" s="212"/>
      <c r="E33" s="200"/>
      <c r="F33" s="201"/>
      <c r="G33" s="202"/>
    </row>
    <row r="34" spans="1:7">
      <c r="A34" s="212"/>
      <c r="B34" s="204"/>
      <c r="C34" s="204"/>
      <c r="D34" s="212"/>
      <c r="E34" s="200"/>
      <c r="F34" s="201"/>
      <c r="G34" s="202"/>
    </row>
    <row r="35" spans="1:7">
      <c r="A35" s="212"/>
      <c r="B35" s="204"/>
      <c r="C35" s="204"/>
      <c r="D35" s="212"/>
      <c r="E35" s="200"/>
      <c r="F35" s="201"/>
      <c r="G35" s="202"/>
    </row>
    <row r="36" spans="1:7">
      <c r="A36" s="198" t="s">
        <v>17</v>
      </c>
      <c r="B36" s="198"/>
      <c r="C36" s="198"/>
      <c r="D36" s="198"/>
      <c r="E36" s="198"/>
      <c r="F36" s="198"/>
      <c r="G36" s="198"/>
    </row>
    <row r="37" spans="1:7">
      <c r="A37" s="190" t="s">
        <v>13</v>
      </c>
      <c r="B37" s="205" t="s">
        <v>26</v>
      </c>
      <c r="C37" s="206"/>
      <c r="D37" s="190" t="s">
        <v>6</v>
      </c>
      <c r="E37" s="205" t="s">
        <v>26</v>
      </c>
      <c r="F37" s="209"/>
      <c r="G37" s="206"/>
    </row>
    <row r="38" spans="1:7">
      <c r="A38" s="192"/>
      <c r="B38" s="207"/>
      <c r="C38" s="208"/>
      <c r="D38" s="192"/>
      <c r="E38" s="207"/>
      <c r="F38" s="210"/>
      <c r="G38" s="208"/>
    </row>
    <row r="39" spans="1:7">
      <c r="A39" s="198" t="s">
        <v>31</v>
      </c>
      <c r="B39" s="198"/>
      <c r="C39" s="198"/>
      <c r="D39" s="198"/>
      <c r="E39" s="198"/>
      <c r="F39" s="198"/>
      <c r="G39" s="198"/>
    </row>
    <row r="40" spans="1:7">
      <c r="A40" s="190" t="s">
        <v>13</v>
      </c>
      <c r="B40" s="180" t="s">
        <v>551</v>
      </c>
      <c r="C40" s="180"/>
      <c r="D40" s="180"/>
      <c r="E40" s="190" t="s">
        <v>6</v>
      </c>
      <c r="F40" s="181"/>
      <c r="G40" s="181"/>
    </row>
    <row r="41" spans="1:7">
      <c r="A41" s="191"/>
      <c r="B41" s="180" t="s">
        <v>552</v>
      </c>
      <c r="C41" s="180"/>
      <c r="D41" s="180"/>
      <c r="E41" s="191"/>
      <c r="F41" s="181"/>
      <c r="G41" s="181"/>
    </row>
    <row r="42" spans="1:7">
      <c r="A42" s="191"/>
      <c r="B42" s="180" t="s">
        <v>444</v>
      </c>
      <c r="C42" s="180"/>
      <c r="D42" s="180"/>
      <c r="E42" s="191"/>
      <c r="F42" s="181"/>
      <c r="G42" s="181"/>
    </row>
    <row r="43" spans="1:7">
      <c r="A43" s="191"/>
      <c r="B43" s="180"/>
      <c r="C43" s="180"/>
      <c r="D43" s="180"/>
      <c r="E43" s="191"/>
      <c r="F43" s="181"/>
      <c r="G43" s="181"/>
    </row>
    <row r="44" spans="1:7">
      <c r="A44" s="191"/>
      <c r="B44" s="193"/>
      <c r="C44" s="194"/>
      <c r="D44" s="195"/>
      <c r="E44" s="191"/>
      <c r="F44" s="196"/>
      <c r="G44" s="197"/>
    </row>
    <row r="45" spans="1:7">
      <c r="A45" s="191"/>
      <c r="B45" s="193"/>
      <c r="C45" s="194"/>
      <c r="D45" s="195"/>
      <c r="E45" s="191"/>
      <c r="F45" s="196"/>
      <c r="G45" s="197"/>
    </row>
    <row r="46" spans="1:7">
      <c r="A46" s="191"/>
      <c r="B46" s="180"/>
      <c r="C46" s="180"/>
      <c r="D46" s="180"/>
      <c r="E46" s="191"/>
      <c r="F46" s="181"/>
      <c r="G46" s="181"/>
    </row>
    <row r="47" spans="1:7">
      <c r="A47" s="192"/>
      <c r="B47" s="180"/>
      <c r="C47" s="180"/>
      <c r="D47" s="180"/>
      <c r="E47" s="192"/>
      <c r="F47" s="181"/>
      <c r="G47" s="181"/>
    </row>
    <row r="48" spans="1:7">
      <c r="A48" s="182" t="s">
        <v>28</v>
      </c>
      <c r="B48" s="182"/>
      <c r="C48" s="182"/>
      <c r="D48" s="182"/>
      <c r="E48" s="182"/>
      <c r="F48" s="182"/>
      <c r="G48" s="182"/>
    </row>
    <row r="49" spans="1:7">
      <c r="A49" s="183" t="s">
        <v>13</v>
      </c>
      <c r="B49" s="3" t="s">
        <v>18</v>
      </c>
      <c r="C49" s="3" t="s">
        <v>19</v>
      </c>
      <c r="D49" s="183"/>
      <c r="E49" s="3" t="s">
        <v>18</v>
      </c>
      <c r="F49" s="185" t="s">
        <v>19</v>
      </c>
      <c r="G49" s="186"/>
    </row>
    <row r="50" spans="1:7">
      <c r="A50" s="184"/>
      <c r="B50" s="9"/>
      <c r="C50" s="10"/>
      <c r="D50" s="184"/>
      <c r="E50" s="7"/>
      <c r="F50" s="187"/>
      <c r="G50" s="187"/>
    </row>
    <row r="51" spans="1:7">
      <c r="A51" s="184"/>
      <c r="B51" s="9"/>
      <c r="C51" s="10"/>
      <c r="D51" s="184"/>
      <c r="E51" s="7"/>
      <c r="F51" s="187"/>
      <c r="G51" s="187"/>
    </row>
    <row r="52" spans="1:7">
      <c r="A52" s="184"/>
      <c r="B52" s="9"/>
      <c r="C52" s="10"/>
      <c r="D52" s="184"/>
      <c r="E52" s="7"/>
      <c r="F52" s="188"/>
      <c r="G52" s="189"/>
    </row>
    <row r="53" spans="1:7">
      <c r="A53" s="184"/>
      <c r="B53" s="9"/>
      <c r="C53" s="10"/>
      <c r="D53" s="184"/>
      <c r="E53" s="7"/>
      <c r="F53" s="188"/>
      <c r="G53" s="189"/>
    </row>
    <row r="54" spans="1:7">
      <c r="A54" s="184"/>
      <c r="B54" s="9"/>
      <c r="C54" s="10"/>
      <c r="D54" s="184"/>
      <c r="E54" s="7"/>
      <c r="F54" s="188"/>
      <c r="G54" s="189"/>
    </row>
    <row r="55" spans="1:7">
      <c r="A55" s="184"/>
      <c r="B55" s="9"/>
      <c r="C55" s="10"/>
      <c r="D55" s="184"/>
      <c r="E55" s="7"/>
      <c r="F55" s="188"/>
      <c r="G55" s="189"/>
    </row>
    <row r="56" spans="1:7">
      <c r="A56" s="184"/>
      <c r="B56" s="9"/>
      <c r="C56" s="10"/>
      <c r="D56" s="184"/>
      <c r="E56" s="7"/>
      <c r="F56" s="188"/>
      <c r="G56" s="189"/>
    </row>
    <row r="57" spans="1:7" ht="18" thickBot="1">
      <c r="A57" s="184"/>
      <c r="B57" s="11"/>
      <c r="C57" s="12"/>
      <c r="D57" s="184"/>
      <c r="E57" s="13"/>
      <c r="F57" s="175"/>
      <c r="G57" s="175"/>
    </row>
    <row r="58" spans="1:7" ht="18.75" thickTop="1" thickBot="1">
      <c r="A58" s="14" t="s">
        <v>27</v>
      </c>
      <c r="B58" s="15">
        <f>SUM(B50:B57)</f>
        <v>0</v>
      </c>
      <c r="C58" s="16"/>
      <c r="D58" s="17"/>
      <c r="E58" s="18"/>
      <c r="F58" s="16"/>
      <c r="G58" s="19"/>
    </row>
    <row r="59" spans="1:7">
      <c r="A59" s="176"/>
      <c r="B59" s="176"/>
      <c r="C59" s="176"/>
      <c r="D59" s="176"/>
      <c r="E59" s="176"/>
      <c r="F59" s="176"/>
      <c r="G59" s="176"/>
    </row>
    <row r="60" spans="1:7">
      <c r="A60" s="177"/>
      <c r="B60" s="178"/>
      <c r="C60" s="178"/>
      <c r="D60" s="178"/>
      <c r="E60" s="178"/>
      <c r="F60" s="178"/>
      <c r="G60" s="179"/>
    </row>
    <row r="64" spans="1:7">
      <c r="C64" t="s">
        <v>16</v>
      </c>
    </row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topLeftCell="A19" zoomScale="85" zoomScaleNormal="85" zoomScalePageLayoutView="150" workbookViewId="0">
      <selection activeCell="E10" sqref="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25" t="s">
        <v>22</v>
      </c>
      <c r="B1" s="225"/>
      <c r="C1" s="225"/>
      <c r="D1" s="225"/>
      <c r="E1" s="225"/>
      <c r="F1" s="225"/>
      <c r="G1" s="225"/>
    </row>
    <row r="2" spans="1:8" ht="20.100000000000001" customHeight="1">
      <c r="A2" s="29" t="s">
        <v>24</v>
      </c>
      <c r="B2" s="226" t="s">
        <v>65</v>
      </c>
      <c r="C2" s="227"/>
      <c r="D2" s="29" t="s">
        <v>1</v>
      </c>
      <c r="E2" s="29" t="s">
        <v>25</v>
      </c>
      <c r="F2" s="30" t="s">
        <v>0</v>
      </c>
      <c r="G2" s="1"/>
    </row>
    <row r="3" spans="1:8" ht="24" customHeight="1">
      <c r="A3" s="211" t="s">
        <v>15</v>
      </c>
      <c r="B3" s="211"/>
      <c r="C3" s="211"/>
      <c r="D3" s="228" t="s">
        <v>16</v>
      </c>
      <c r="E3" s="28" t="s">
        <v>23</v>
      </c>
      <c r="F3" s="28"/>
      <c r="G3" s="230"/>
      <c r="H3" s="230"/>
    </row>
    <row r="4" spans="1:8" ht="20.100000000000001" customHeight="1">
      <c r="A4" s="29" t="s">
        <v>2</v>
      </c>
      <c r="B4" s="231">
        <v>900950</v>
      </c>
      <c r="C4" s="232"/>
      <c r="D4" s="229"/>
      <c r="E4" s="219" t="s">
        <v>32</v>
      </c>
      <c r="F4" s="233"/>
      <c r="G4" s="234"/>
    </row>
    <row r="5" spans="1:8" ht="20.100000000000001" customHeight="1">
      <c r="A5" s="29" t="s">
        <v>3</v>
      </c>
      <c r="B5" s="235">
        <f>B6-B4</f>
        <v>978960</v>
      </c>
      <c r="C5" s="218"/>
      <c r="D5" s="229"/>
      <c r="E5" s="220" t="s">
        <v>33</v>
      </c>
      <c r="F5" s="236"/>
      <c r="G5" s="237"/>
    </row>
    <row r="6" spans="1:8" ht="20.100000000000001" customHeight="1">
      <c r="A6" s="29" t="s">
        <v>4</v>
      </c>
      <c r="B6" s="231">
        <v>1879910</v>
      </c>
      <c r="C6" s="232"/>
      <c r="D6" s="229"/>
      <c r="E6" s="221" t="s">
        <v>34</v>
      </c>
      <c r="F6" s="238"/>
      <c r="G6" s="239"/>
    </row>
    <row r="7" spans="1:8" ht="27.95" customHeight="1">
      <c r="A7" s="27" t="s">
        <v>14</v>
      </c>
      <c r="B7" s="27"/>
      <c r="C7" s="27"/>
      <c r="D7" s="2"/>
      <c r="E7" s="4"/>
      <c r="F7" s="4"/>
      <c r="G7" s="4"/>
    </row>
    <row r="8" spans="1:8" ht="20.100000000000001" customHeight="1">
      <c r="A8" s="219" t="s">
        <v>29</v>
      </c>
      <c r="B8" s="1" t="s">
        <v>58</v>
      </c>
      <c r="C8" s="1">
        <v>8</v>
      </c>
      <c r="D8" s="222" t="s">
        <v>5</v>
      </c>
      <c r="E8" s="1" t="s">
        <v>66</v>
      </c>
      <c r="F8" s="30"/>
      <c r="G8" s="5"/>
    </row>
    <row r="9" spans="1:8" ht="20.100000000000001" customHeight="1">
      <c r="A9" s="220"/>
      <c r="B9" s="1" t="s">
        <v>90</v>
      </c>
      <c r="C9" s="1">
        <v>4</v>
      </c>
      <c r="D9" s="223"/>
      <c r="E9" s="1" t="s">
        <v>57</v>
      </c>
      <c r="F9" s="30"/>
      <c r="G9" s="30"/>
    </row>
    <row r="10" spans="1:8" ht="20.100000000000001" customHeight="1">
      <c r="A10" s="220"/>
      <c r="B10" s="8" t="s">
        <v>89</v>
      </c>
      <c r="C10" s="1">
        <v>4</v>
      </c>
      <c r="D10" s="223"/>
      <c r="E10" s="8" t="s">
        <v>67</v>
      </c>
      <c r="F10" s="30"/>
      <c r="G10" s="30"/>
    </row>
    <row r="11" spans="1:8" ht="20.100000000000001" customHeight="1">
      <c r="A11" s="221"/>
      <c r="B11" s="1"/>
      <c r="C11" s="1"/>
      <c r="D11" s="224"/>
      <c r="E11" s="8"/>
      <c r="F11" s="30"/>
      <c r="G11" s="30"/>
    </row>
    <row r="12" spans="1:8" ht="27.95" customHeight="1">
      <c r="A12" s="27" t="s">
        <v>21</v>
      </c>
      <c r="B12" s="27"/>
      <c r="C12" s="27"/>
      <c r="D12" s="27"/>
      <c r="E12" s="2"/>
      <c r="F12" s="2"/>
      <c r="G12" s="31"/>
    </row>
    <row r="13" spans="1:8" ht="18.95" customHeight="1">
      <c r="A13" s="1"/>
      <c r="B13" s="30" t="s">
        <v>7</v>
      </c>
      <c r="C13" s="30" t="s">
        <v>10</v>
      </c>
      <c r="D13" s="30" t="s">
        <v>11</v>
      </c>
      <c r="E13" s="216" t="s">
        <v>12</v>
      </c>
      <c r="F13" s="217"/>
      <c r="G13" s="218"/>
    </row>
    <row r="14" spans="1:8" ht="17.100000000000001" customHeight="1">
      <c r="A14" s="190" t="s">
        <v>8</v>
      </c>
      <c r="B14" s="6">
        <v>8.3333333333333329E-2</v>
      </c>
      <c r="C14" s="29" t="s">
        <v>69</v>
      </c>
      <c r="D14" s="29">
        <v>2</v>
      </c>
      <c r="E14" s="216"/>
      <c r="F14" s="217"/>
      <c r="G14" s="218"/>
    </row>
    <row r="15" spans="1:8" ht="18.95" customHeight="1">
      <c r="A15" s="191"/>
      <c r="B15" s="6">
        <v>0.125</v>
      </c>
      <c r="C15" s="29" t="s">
        <v>70</v>
      </c>
      <c r="D15" s="29">
        <v>5</v>
      </c>
      <c r="E15" s="216"/>
      <c r="F15" s="217"/>
      <c r="G15" s="218"/>
    </row>
    <row r="16" spans="1:8" ht="18.95" customHeight="1">
      <c r="A16" s="191"/>
      <c r="B16" s="6">
        <v>0.52083333333333337</v>
      </c>
      <c r="C16" s="29" t="s">
        <v>71</v>
      </c>
      <c r="D16" s="29">
        <v>4</v>
      </c>
      <c r="E16" s="216"/>
      <c r="F16" s="217"/>
      <c r="G16" s="218"/>
    </row>
    <row r="17" spans="1:7" ht="18.95" customHeight="1">
      <c r="A17" s="191"/>
      <c r="B17" s="6">
        <v>8.3333333333333329E-2</v>
      </c>
      <c r="C17" s="29" t="s">
        <v>72</v>
      </c>
      <c r="D17" s="29">
        <v>3</v>
      </c>
      <c r="E17" s="216"/>
      <c r="F17" s="217"/>
      <c r="G17" s="218"/>
    </row>
    <row r="18" spans="1:7" ht="18.95" customHeight="1">
      <c r="A18" s="191"/>
      <c r="B18" s="6">
        <v>0.53125</v>
      </c>
      <c r="C18" s="29" t="s">
        <v>73</v>
      </c>
      <c r="D18" s="29">
        <v>3</v>
      </c>
      <c r="E18" s="216"/>
      <c r="F18" s="217"/>
      <c r="G18" s="218"/>
    </row>
    <row r="19" spans="1:7" ht="18.95" customHeight="1">
      <c r="A19" s="191"/>
      <c r="B19" s="6"/>
      <c r="C19" s="29"/>
      <c r="D19" s="29"/>
      <c r="E19" s="216"/>
      <c r="F19" s="217"/>
      <c r="G19" s="218"/>
    </row>
    <row r="20" spans="1:7" ht="18.95" customHeight="1">
      <c r="A20" s="191"/>
      <c r="B20" s="6"/>
      <c r="C20" s="29"/>
      <c r="D20" s="29"/>
      <c r="E20" s="216"/>
      <c r="F20" s="217"/>
      <c r="G20" s="218"/>
    </row>
    <row r="21" spans="1:7" ht="18.95" customHeight="1">
      <c r="A21" s="191"/>
      <c r="B21" s="6"/>
      <c r="C21" s="29"/>
      <c r="D21" s="29"/>
      <c r="E21" s="216"/>
      <c r="F21" s="217"/>
      <c r="G21" s="218"/>
    </row>
    <row r="22" spans="1:7" ht="18.95" customHeight="1">
      <c r="A22" s="192"/>
      <c r="B22" s="6"/>
      <c r="C22" s="29"/>
      <c r="D22" s="29"/>
      <c r="E22" s="216"/>
      <c r="F22" s="217"/>
      <c r="G22" s="218"/>
    </row>
    <row r="23" spans="1:7" ht="20.100000000000001" customHeight="1">
      <c r="A23" s="212" t="s">
        <v>9</v>
      </c>
      <c r="B23" s="6">
        <v>0.27083333333333331</v>
      </c>
      <c r="C23" s="29" t="s">
        <v>68</v>
      </c>
      <c r="D23" s="29">
        <v>3</v>
      </c>
      <c r="E23" s="215"/>
      <c r="F23" s="215"/>
      <c r="G23" s="215"/>
    </row>
    <row r="24" spans="1:7" ht="21" customHeight="1">
      <c r="A24" s="212"/>
      <c r="B24" s="6"/>
      <c r="C24" s="29"/>
      <c r="D24" s="29"/>
      <c r="E24" s="215"/>
      <c r="F24" s="215"/>
      <c r="G24" s="215"/>
    </row>
    <row r="25" spans="1:7" ht="18.95" customHeight="1">
      <c r="A25" s="212"/>
      <c r="B25" s="6"/>
      <c r="C25" s="29"/>
      <c r="D25" s="29"/>
      <c r="E25" s="215"/>
      <c r="F25" s="215"/>
      <c r="G25" s="215"/>
    </row>
    <row r="26" spans="1:7" ht="18.95" customHeight="1">
      <c r="A26" s="212"/>
      <c r="B26" s="6"/>
      <c r="C26" s="29"/>
      <c r="D26" s="29"/>
      <c r="E26" s="215"/>
      <c r="F26" s="215"/>
      <c r="G26" s="215"/>
    </row>
    <row r="27" spans="1:7" ht="18.95" customHeight="1">
      <c r="A27" s="212"/>
      <c r="B27" s="6"/>
      <c r="C27" s="29"/>
      <c r="D27" s="29"/>
      <c r="E27" s="216"/>
      <c r="F27" s="217"/>
      <c r="G27" s="218"/>
    </row>
    <row r="28" spans="1:7" ht="21.95" customHeight="1">
      <c r="A28" s="212"/>
      <c r="B28" s="6"/>
      <c r="C28" s="29"/>
      <c r="D28" s="29"/>
      <c r="E28" s="215"/>
      <c r="F28" s="215"/>
      <c r="G28" s="215"/>
    </row>
    <row r="29" spans="1:7" ht="26.1" customHeight="1">
      <c r="A29" s="211" t="s">
        <v>20</v>
      </c>
      <c r="B29" s="211"/>
      <c r="C29" s="211"/>
      <c r="D29" s="211"/>
      <c r="E29" s="211"/>
      <c r="F29" s="211"/>
      <c r="G29" s="211"/>
    </row>
    <row r="30" spans="1:7" ht="18.95" customHeight="1">
      <c r="A30" s="212" t="s">
        <v>13</v>
      </c>
      <c r="B30" s="213" t="s">
        <v>42</v>
      </c>
      <c r="C30" s="214"/>
      <c r="D30" s="212" t="s">
        <v>30</v>
      </c>
      <c r="E30" s="205" t="s">
        <v>91</v>
      </c>
      <c r="F30" s="209"/>
      <c r="G30" s="206"/>
    </row>
    <row r="31" spans="1:7" ht="18" customHeight="1">
      <c r="A31" s="212"/>
      <c r="B31" s="199" t="s">
        <v>74</v>
      </c>
      <c r="C31" s="199"/>
      <c r="D31" s="212"/>
      <c r="E31" s="200" t="s">
        <v>92</v>
      </c>
      <c r="F31" s="201"/>
      <c r="G31" s="202"/>
    </row>
    <row r="32" spans="1:7" ht="18" customHeight="1">
      <c r="A32" s="212"/>
      <c r="B32" s="199" t="s">
        <v>75</v>
      </c>
      <c r="C32" s="199"/>
      <c r="D32" s="212"/>
      <c r="E32" s="200"/>
      <c r="F32" s="201"/>
      <c r="G32" s="202"/>
    </row>
    <row r="33" spans="1:7" ht="18" customHeight="1">
      <c r="A33" s="212"/>
      <c r="B33" s="199" t="s">
        <v>76</v>
      </c>
      <c r="C33" s="199"/>
      <c r="D33" s="212"/>
      <c r="E33" s="200"/>
      <c r="F33" s="201"/>
      <c r="G33" s="202"/>
    </row>
    <row r="34" spans="1:7" ht="18" customHeight="1">
      <c r="A34" s="212"/>
      <c r="B34" s="203" t="s">
        <v>77</v>
      </c>
      <c r="C34" s="203"/>
      <c r="D34" s="212"/>
      <c r="E34" s="200"/>
      <c r="F34" s="201"/>
      <c r="G34" s="202"/>
    </row>
    <row r="35" spans="1:7" ht="18.95" customHeight="1">
      <c r="A35" s="212"/>
      <c r="B35" s="204"/>
      <c r="C35" s="204"/>
      <c r="D35" s="212"/>
      <c r="E35" s="200"/>
      <c r="F35" s="201"/>
      <c r="G35" s="202"/>
    </row>
    <row r="36" spans="1:7" ht="24" customHeight="1">
      <c r="A36" s="198" t="s">
        <v>17</v>
      </c>
      <c r="B36" s="198"/>
      <c r="C36" s="198"/>
      <c r="D36" s="198"/>
      <c r="E36" s="198"/>
      <c r="F36" s="198"/>
      <c r="G36" s="198"/>
    </row>
    <row r="37" spans="1:7" ht="27" customHeight="1">
      <c r="A37" s="190" t="s">
        <v>13</v>
      </c>
      <c r="B37" s="205" t="s">
        <v>26</v>
      </c>
      <c r="C37" s="206"/>
      <c r="D37" s="190" t="s">
        <v>6</v>
      </c>
      <c r="E37" s="205" t="s">
        <v>26</v>
      </c>
      <c r="F37" s="209"/>
      <c r="G37" s="206"/>
    </row>
    <row r="38" spans="1:7" ht="15.95" customHeight="1">
      <c r="A38" s="192"/>
      <c r="B38" s="207"/>
      <c r="C38" s="208"/>
      <c r="D38" s="192"/>
      <c r="E38" s="207"/>
      <c r="F38" s="210"/>
      <c r="G38" s="208"/>
    </row>
    <row r="39" spans="1:7" ht="27" customHeight="1">
      <c r="A39" s="198" t="s">
        <v>31</v>
      </c>
      <c r="B39" s="198"/>
      <c r="C39" s="198"/>
      <c r="D39" s="198"/>
      <c r="E39" s="198"/>
      <c r="F39" s="198"/>
      <c r="G39" s="198"/>
    </row>
    <row r="40" spans="1:7" ht="20.100000000000001" customHeight="1">
      <c r="A40" s="190" t="s">
        <v>13</v>
      </c>
      <c r="B40" s="180" t="s">
        <v>78</v>
      </c>
      <c r="C40" s="180"/>
      <c r="D40" s="180"/>
      <c r="E40" s="190" t="s">
        <v>6</v>
      </c>
      <c r="F40" s="181" t="s">
        <v>93</v>
      </c>
      <c r="G40" s="181"/>
    </row>
    <row r="41" spans="1:7" ht="20.100000000000001" customHeight="1">
      <c r="A41" s="191"/>
      <c r="B41" s="180" t="s">
        <v>79</v>
      </c>
      <c r="C41" s="180"/>
      <c r="D41" s="180"/>
      <c r="E41" s="191"/>
      <c r="F41" s="181" t="s">
        <v>94</v>
      </c>
      <c r="G41" s="181"/>
    </row>
    <row r="42" spans="1:7" ht="20.100000000000001" customHeight="1">
      <c r="A42" s="191"/>
      <c r="B42" s="180" t="s">
        <v>80</v>
      </c>
      <c r="C42" s="180"/>
      <c r="D42" s="180"/>
      <c r="E42" s="191"/>
      <c r="F42" s="181" t="s">
        <v>95</v>
      </c>
      <c r="G42" s="181"/>
    </row>
    <row r="43" spans="1:7" ht="20.100000000000001" customHeight="1">
      <c r="A43" s="191"/>
      <c r="B43" s="180" t="s">
        <v>81</v>
      </c>
      <c r="C43" s="180"/>
      <c r="D43" s="180"/>
      <c r="E43" s="191"/>
      <c r="F43" s="181" t="s">
        <v>96</v>
      </c>
      <c r="G43" s="181"/>
    </row>
    <row r="44" spans="1:7" ht="20.100000000000001" customHeight="1">
      <c r="A44" s="191"/>
      <c r="B44" s="193" t="s">
        <v>82</v>
      </c>
      <c r="C44" s="194"/>
      <c r="D44" s="195"/>
      <c r="E44" s="191"/>
      <c r="F44" s="196" t="s">
        <v>97</v>
      </c>
      <c r="G44" s="197"/>
    </row>
    <row r="45" spans="1:7" ht="20.100000000000001" customHeight="1">
      <c r="A45" s="191"/>
      <c r="B45" s="193" t="s">
        <v>83</v>
      </c>
      <c r="C45" s="194"/>
      <c r="D45" s="195"/>
      <c r="E45" s="191"/>
      <c r="F45" s="196" t="s">
        <v>98</v>
      </c>
      <c r="G45" s="197"/>
    </row>
    <row r="46" spans="1:7" ht="20.100000000000001" customHeight="1">
      <c r="A46" s="191"/>
      <c r="B46" s="180" t="s">
        <v>85</v>
      </c>
      <c r="C46" s="180"/>
      <c r="D46" s="180"/>
      <c r="E46" s="191"/>
      <c r="F46" s="181" t="s">
        <v>99</v>
      </c>
      <c r="G46" s="181"/>
    </row>
    <row r="47" spans="1:7" ht="20.100000000000001" customHeight="1">
      <c r="A47" s="192"/>
      <c r="B47" s="180" t="s">
        <v>84</v>
      </c>
      <c r="C47" s="180"/>
      <c r="D47" s="180"/>
      <c r="E47" s="192"/>
      <c r="F47" s="181"/>
      <c r="G47" s="181"/>
    </row>
    <row r="48" spans="1:7" ht="24" customHeight="1">
      <c r="A48" s="182" t="s">
        <v>28</v>
      </c>
      <c r="B48" s="182"/>
      <c r="C48" s="182"/>
      <c r="D48" s="182"/>
      <c r="E48" s="182"/>
      <c r="F48" s="182"/>
      <c r="G48" s="182"/>
    </row>
    <row r="49" spans="1:7" ht="27" customHeight="1">
      <c r="A49" s="183" t="s">
        <v>13</v>
      </c>
      <c r="B49" s="3" t="s">
        <v>18</v>
      </c>
      <c r="C49" s="3" t="s">
        <v>19</v>
      </c>
      <c r="D49" s="183" t="s">
        <v>6</v>
      </c>
      <c r="E49" s="3" t="s">
        <v>18</v>
      </c>
      <c r="F49" s="185" t="s">
        <v>19</v>
      </c>
      <c r="G49" s="186"/>
    </row>
    <row r="50" spans="1:7" ht="15.95" customHeight="1">
      <c r="A50" s="184"/>
      <c r="B50" s="9">
        <v>2000</v>
      </c>
      <c r="C50" s="10" t="s">
        <v>87</v>
      </c>
      <c r="D50" s="184"/>
      <c r="E50" s="7"/>
      <c r="F50" s="187"/>
      <c r="G50" s="187"/>
    </row>
    <row r="51" spans="1:7" ht="20.100000000000001" customHeight="1">
      <c r="A51" s="184"/>
      <c r="B51" s="9">
        <v>4200</v>
      </c>
      <c r="C51" s="10" t="s">
        <v>55</v>
      </c>
      <c r="D51" s="184"/>
      <c r="E51" s="7"/>
      <c r="F51" s="187"/>
      <c r="G51" s="187"/>
    </row>
    <row r="52" spans="1:7" ht="20.100000000000001" customHeight="1">
      <c r="A52" s="184"/>
      <c r="B52" s="9">
        <v>1700</v>
      </c>
      <c r="C52" s="10" t="s">
        <v>86</v>
      </c>
      <c r="D52" s="184"/>
      <c r="E52" s="7"/>
      <c r="F52" s="188"/>
      <c r="G52" s="189"/>
    </row>
    <row r="53" spans="1:7" ht="20.100000000000001" customHeight="1">
      <c r="A53" s="184"/>
      <c r="B53" s="9">
        <v>2000</v>
      </c>
      <c r="C53" s="10" t="s">
        <v>56</v>
      </c>
      <c r="D53" s="184"/>
      <c r="E53" s="7"/>
      <c r="F53" s="188"/>
      <c r="G53" s="189"/>
    </row>
    <row r="54" spans="1:7" ht="20.100000000000001" customHeight="1">
      <c r="A54" s="184"/>
      <c r="B54" s="9"/>
      <c r="C54" s="10"/>
      <c r="D54" s="184"/>
      <c r="E54" s="7"/>
      <c r="F54" s="188"/>
      <c r="G54" s="189"/>
    </row>
    <row r="55" spans="1:7" ht="20.100000000000001" customHeight="1">
      <c r="A55" s="184"/>
      <c r="B55" s="9"/>
      <c r="C55" s="10"/>
      <c r="D55" s="184"/>
      <c r="E55" s="7"/>
      <c r="F55" s="188"/>
      <c r="G55" s="189"/>
    </row>
    <row r="56" spans="1:7" ht="20.100000000000001" customHeight="1">
      <c r="A56" s="184"/>
      <c r="B56" s="9"/>
      <c r="C56" s="10"/>
      <c r="D56" s="184"/>
      <c r="E56" s="7"/>
      <c r="F56" s="188"/>
      <c r="G56" s="189"/>
    </row>
    <row r="57" spans="1:7" ht="18" customHeight="1" thickBot="1">
      <c r="A57" s="184"/>
      <c r="B57" s="11"/>
      <c r="C57" s="12"/>
      <c r="D57" s="184"/>
      <c r="E57" s="13"/>
      <c r="F57" s="175"/>
      <c r="G57" s="175"/>
    </row>
    <row r="58" spans="1:7" ht="27.75" customHeight="1" thickTop="1" thickBot="1">
      <c r="A58" s="14" t="s">
        <v>27</v>
      </c>
      <c r="B58" s="15">
        <f>SUM(B50:B57)</f>
        <v>9900</v>
      </c>
      <c r="C58" s="16"/>
      <c r="D58" s="17"/>
      <c r="E58" s="18"/>
      <c r="F58" s="16"/>
      <c r="G58" s="19"/>
    </row>
    <row r="59" spans="1:7" ht="24" customHeight="1">
      <c r="A59" s="176"/>
      <c r="B59" s="176"/>
      <c r="C59" s="176"/>
      <c r="D59" s="176"/>
      <c r="E59" s="176"/>
      <c r="F59" s="176"/>
      <c r="G59" s="176"/>
    </row>
    <row r="60" spans="1:7" ht="54.95" customHeight="1">
      <c r="A60" s="177"/>
      <c r="B60" s="178"/>
      <c r="C60" s="178"/>
      <c r="D60" s="178"/>
      <c r="E60" s="178"/>
      <c r="F60" s="178"/>
      <c r="G60" s="179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64"/>
  <sheetViews>
    <sheetView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25" t="s">
        <v>261</v>
      </c>
      <c r="B1" s="225"/>
      <c r="C1" s="225"/>
      <c r="D1" s="225"/>
      <c r="E1" s="225"/>
      <c r="F1" s="225"/>
      <c r="G1" s="225"/>
    </row>
    <row r="2" spans="1:8" ht="20.100000000000001" customHeight="1">
      <c r="A2" s="120" t="s">
        <v>24</v>
      </c>
      <c r="B2" s="226" t="s">
        <v>567</v>
      </c>
      <c r="C2" s="227"/>
      <c r="D2" s="120" t="s">
        <v>1</v>
      </c>
      <c r="E2" s="120" t="s">
        <v>25</v>
      </c>
      <c r="F2" s="121" t="s">
        <v>0</v>
      </c>
      <c r="G2" s="1"/>
    </row>
    <row r="3" spans="1:8" ht="24" customHeight="1">
      <c r="A3" s="211" t="s">
        <v>15</v>
      </c>
      <c r="B3" s="211"/>
      <c r="C3" s="211"/>
      <c r="D3" s="228" t="s">
        <v>16</v>
      </c>
      <c r="E3" s="119" t="s">
        <v>23</v>
      </c>
      <c r="F3" s="119"/>
      <c r="G3" s="230"/>
      <c r="H3" s="230"/>
    </row>
    <row r="4" spans="1:8" ht="20.100000000000001" customHeight="1">
      <c r="A4" s="120" t="s">
        <v>2</v>
      </c>
      <c r="B4" s="231">
        <v>704200</v>
      </c>
      <c r="C4" s="232"/>
      <c r="D4" s="229"/>
      <c r="E4" s="219" t="s">
        <v>528</v>
      </c>
      <c r="F4" s="233"/>
      <c r="G4" s="234"/>
    </row>
    <row r="5" spans="1:8" ht="20.100000000000001" customHeight="1">
      <c r="A5" s="120" t="s">
        <v>3</v>
      </c>
      <c r="B5" s="235">
        <f>B6-B4</f>
        <v>821450</v>
      </c>
      <c r="C5" s="218"/>
      <c r="D5" s="229"/>
      <c r="E5" s="220" t="s">
        <v>529</v>
      </c>
      <c r="F5" s="236"/>
      <c r="G5" s="237"/>
    </row>
    <row r="6" spans="1:8" ht="20.100000000000001" customHeight="1">
      <c r="A6" s="120" t="s">
        <v>4</v>
      </c>
      <c r="B6" s="231">
        <v>1525650</v>
      </c>
      <c r="C6" s="232"/>
      <c r="D6" s="229"/>
      <c r="E6" s="221" t="s">
        <v>530</v>
      </c>
      <c r="F6" s="238"/>
      <c r="G6" s="239"/>
    </row>
    <row r="7" spans="1:8" ht="27.95" customHeight="1">
      <c r="A7" s="118" t="s">
        <v>14</v>
      </c>
      <c r="B7" s="118"/>
      <c r="C7" s="118"/>
      <c r="D7" s="2"/>
      <c r="E7" s="4"/>
      <c r="F7" s="4"/>
      <c r="G7" s="4"/>
    </row>
    <row r="8" spans="1:8" ht="20.100000000000001" customHeight="1">
      <c r="A8" s="219" t="s">
        <v>29</v>
      </c>
      <c r="B8" s="1" t="s">
        <v>555</v>
      </c>
      <c r="C8" s="1">
        <v>4</v>
      </c>
      <c r="D8" s="222" t="s">
        <v>5</v>
      </c>
      <c r="E8" s="8" t="s">
        <v>229</v>
      </c>
      <c r="F8" s="121"/>
      <c r="G8" s="5"/>
    </row>
    <row r="9" spans="1:8" ht="20.100000000000001" customHeight="1">
      <c r="A9" s="220"/>
      <c r="B9" s="1" t="s">
        <v>568</v>
      </c>
      <c r="C9" s="1">
        <v>5</v>
      </c>
      <c r="D9" s="223"/>
      <c r="E9" s="8" t="s">
        <v>101</v>
      </c>
      <c r="F9" s="121"/>
      <c r="G9" s="121"/>
      <c r="H9" t="s">
        <v>319</v>
      </c>
    </row>
    <row r="10" spans="1:8" ht="20.100000000000001" customHeight="1">
      <c r="A10" s="220"/>
      <c r="B10" s="1" t="s">
        <v>569</v>
      </c>
      <c r="C10" s="1">
        <v>4</v>
      </c>
      <c r="D10" s="223"/>
      <c r="E10" s="8" t="s">
        <v>449</v>
      </c>
      <c r="F10" s="121"/>
      <c r="G10" s="121"/>
    </row>
    <row r="11" spans="1:8" ht="20.100000000000001" customHeight="1">
      <c r="A11" s="221"/>
      <c r="B11" s="1" t="s">
        <v>570</v>
      </c>
      <c r="C11" s="1">
        <v>3</v>
      </c>
      <c r="D11" s="224"/>
      <c r="E11" s="8"/>
      <c r="F11" s="121"/>
      <c r="G11" s="121"/>
    </row>
    <row r="12" spans="1:8" ht="27.95" customHeight="1">
      <c r="A12" s="118" t="s">
        <v>21</v>
      </c>
      <c r="B12" s="118"/>
      <c r="C12" s="118"/>
      <c r="D12" s="118"/>
      <c r="E12" s="2"/>
      <c r="F12" s="2"/>
      <c r="G12" s="122"/>
    </row>
    <row r="13" spans="1:8" ht="18.95" customHeight="1">
      <c r="A13" s="1"/>
      <c r="B13" s="121" t="s">
        <v>7</v>
      </c>
      <c r="C13" s="121" t="s">
        <v>10</v>
      </c>
      <c r="D13" s="121" t="s">
        <v>11</v>
      </c>
      <c r="E13" s="216" t="s">
        <v>12</v>
      </c>
      <c r="F13" s="217"/>
      <c r="G13" s="218"/>
    </row>
    <row r="14" spans="1:8" ht="17.100000000000001" customHeight="1">
      <c r="A14" s="190" t="s">
        <v>8</v>
      </c>
      <c r="B14" s="6">
        <v>0.47916666666666669</v>
      </c>
      <c r="C14" s="120" t="s">
        <v>576</v>
      </c>
      <c r="D14" s="120">
        <v>3</v>
      </c>
      <c r="E14" s="216"/>
      <c r="F14" s="217"/>
      <c r="G14" s="218"/>
    </row>
    <row r="15" spans="1:8" ht="18.95" customHeight="1">
      <c r="A15" s="191"/>
      <c r="B15" s="6">
        <v>0.51041666666666663</v>
      </c>
      <c r="C15" s="120" t="s">
        <v>574</v>
      </c>
      <c r="D15" s="120">
        <v>6</v>
      </c>
      <c r="E15" s="216"/>
      <c r="F15" s="217"/>
      <c r="G15" s="218"/>
    </row>
    <row r="16" spans="1:8" ht="18.95" customHeight="1">
      <c r="A16" s="191"/>
      <c r="B16" s="6">
        <v>0.5</v>
      </c>
      <c r="C16" s="120" t="s">
        <v>575</v>
      </c>
      <c r="D16" s="120">
        <v>4</v>
      </c>
      <c r="E16" s="216"/>
      <c r="F16" s="217"/>
      <c r="G16" s="218"/>
    </row>
    <row r="17" spans="1:7">
      <c r="A17" s="191"/>
      <c r="B17" s="6"/>
      <c r="C17" s="120"/>
      <c r="D17" s="120"/>
      <c r="E17" s="216"/>
      <c r="F17" s="217"/>
      <c r="G17" s="218"/>
    </row>
    <row r="18" spans="1:7">
      <c r="A18" s="191"/>
      <c r="B18" s="6"/>
      <c r="C18" s="120"/>
      <c r="D18" s="120"/>
      <c r="E18" s="216"/>
      <c r="F18" s="217"/>
      <c r="G18" s="218"/>
    </row>
    <row r="19" spans="1:7">
      <c r="A19" s="191"/>
      <c r="B19" s="6"/>
      <c r="C19" s="120"/>
      <c r="D19" s="120"/>
      <c r="E19" s="216"/>
      <c r="F19" s="217"/>
      <c r="G19" s="218"/>
    </row>
    <row r="20" spans="1:7">
      <c r="A20" s="191"/>
      <c r="B20" s="6"/>
      <c r="C20" s="120"/>
      <c r="D20" s="120"/>
      <c r="E20" s="216"/>
      <c r="F20" s="217"/>
      <c r="G20" s="218"/>
    </row>
    <row r="21" spans="1:7">
      <c r="A21" s="191"/>
      <c r="B21" s="6"/>
      <c r="C21" s="120"/>
      <c r="D21" s="120"/>
      <c r="E21" s="216"/>
      <c r="F21" s="217"/>
      <c r="G21" s="218"/>
    </row>
    <row r="22" spans="1:7">
      <c r="A22" s="192"/>
      <c r="B22" s="6"/>
      <c r="C22" s="120"/>
      <c r="D22" s="120"/>
      <c r="E22" s="216"/>
      <c r="F22" s="217"/>
      <c r="G22" s="218"/>
    </row>
    <row r="23" spans="1:7">
      <c r="A23" s="212" t="s">
        <v>9</v>
      </c>
      <c r="B23" s="6">
        <v>0.29166666666666669</v>
      </c>
      <c r="C23" s="120" t="s">
        <v>577</v>
      </c>
      <c r="D23" s="120">
        <v>2</v>
      </c>
      <c r="E23" s="215"/>
      <c r="F23" s="215"/>
      <c r="G23" s="215"/>
    </row>
    <row r="24" spans="1:7">
      <c r="A24" s="212"/>
      <c r="B24" s="6"/>
      <c r="C24" s="120"/>
      <c r="D24" s="120"/>
      <c r="E24" s="215"/>
      <c r="F24" s="215"/>
      <c r="G24" s="215"/>
    </row>
    <row r="25" spans="1:7">
      <c r="A25" s="212"/>
      <c r="B25" s="6"/>
      <c r="C25" s="120"/>
      <c r="D25" s="120"/>
      <c r="E25" s="215"/>
      <c r="F25" s="215"/>
      <c r="G25" s="215"/>
    </row>
    <row r="26" spans="1:7">
      <c r="A26" s="212"/>
      <c r="B26" s="6"/>
      <c r="C26" s="120"/>
      <c r="D26" s="120"/>
      <c r="E26" s="215"/>
      <c r="F26" s="215"/>
      <c r="G26" s="215"/>
    </row>
    <row r="27" spans="1:7">
      <c r="A27" s="212"/>
      <c r="B27" s="6"/>
      <c r="C27" s="120"/>
      <c r="D27" s="120"/>
      <c r="E27" s="216"/>
      <c r="F27" s="217"/>
      <c r="G27" s="218"/>
    </row>
    <row r="28" spans="1:7">
      <c r="A28" s="212"/>
      <c r="B28" s="6"/>
      <c r="C28" s="120"/>
      <c r="D28" s="120"/>
      <c r="E28" s="215"/>
      <c r="F28" s="215"/>
      <c r="G28" s="215"/>
    </row>
    <row r="29" spans="1:7">
      <c r="A29" s="211" t="s">
        <v>20</v>
      </c>
      <c r="B29" s="211"/>
      <c r="C29" s="211"/>
      <c r="D29" s="211"/>
      <c r="E29" s="211"/>
      <c r="F29" s="211"/>
      <c r="G29" s="211"/>
    </row>
    <row r="30" spans="1:7">
      <c r="A30" s="212" t="s">
        <v>13</v>
      </c>
      <c r="B30" s="213" t="s">
        <v>578</v>
      </c>
      <c r="C30" s="214"/>
      <c r="D30" s="212" t="s">
        <v>30</v>
      </c>
      <c r="E30" s="205" t="s">
        <v>571</v>
      </c>
      <c r="F30" s="209"/>
      <c r="G30" s="206"/>
    </row>
    <row r="31" spans="1:7">
      <c r="A31" s="212"/>
      <c r="B31" s="199" t="s">
        <v>579</v>
      </c>
      <c r="C31" s="199"/>
      <c r="D31" s="212"/>
      <c r="E31" s="200" t="s">
        <v>258</v>
      </c>
      <c r="F31" s="201"/>
      <c r="G31" s="202"/>
    </row>
    <row r="32" spans="1:7">
      <c r="A32" s="212"/>
      <c r="B32" s="199" t="s">
        <v>580</v>
      </c>
      <c r="C32" s="199"/>
      <c r="D32" s="212"/>
      <c r="E32" s="200"/>
      <c r="F32" s="201"/>
      <c r="G32" s="202"/>
    </row>
    <row r="33" spans="1:7">
      <c r="A33" s="212"/>
      <c r="B33" s="241"/>
      <c r="C33" s="241"/>
      <c r="D33" s="212"/>
      <c r="E33" s="200"/>
      <c r="F33" s="201"/>
      <c r="G33" s="202"/>
    </row>
    <row r="34" spans="1:7">
      <c r="A34" s="212"/>
      <c r="B34" s="204"/>
      <c r="C34" s="204"/>
      <c r="D34" s="212"/>
      <c r="E34" s="200"/>
      <c r="F34" s="201"/>
      <c r="G34" s="202"/>
    </row>
    <row r="35" spans="1:7">
      <c r="A35" s="212"/>
      <c r="B35" s="204"/>
      <c r="C35" s="204"/>
      <c r="D35" s="212"/>
      <c r="E35" s="200"/>
      <c r="F35" s="201"/>
      <c r="G35" s="202"/>
    </row>
    <row r="36" spans="1:7">
      <c r="A36" s="198" t="s">
        <v>17</v>
      </c>
      <c r="B36" s="198"/>
      <c r="C36" s="198"/>
      <c r="D36" s="198"/>
      <c r="E36" s="198"/>
      <c r="F36" s="198"/>
      <c r="G36" s="198"/>
    </row>
    <row r="37" spans="1:7">
      <c r="A37" s="190" t="s">
        <v>13</v>
      </c>
      <c r="B37" s="205" t="s">
        <v>26</v>
      </c>
      <c r="C37" s="206"/>
      <c r="D37" s="190" t="s">
        <v>6</v>
      </c>
      <c r="E37" s="205" t="s">
        <v>581</v>
      </c>
      <c r="F37" s="209"/>
      <c r="G37" s="206"/>
    </row>
    <row r="38" spans="1:7">
      <c r="A38" s="192"/>
      <c r="B38" s="207"/>
      <c r="C38" s="208"/>
      <c r="D38" s="192"/>
      <c r="E38" s="207"/>
      <c r="F38" s="210"/>
      <c r="G38" s="208"/>
    </row>
    <row r="39" spans="1:7">
      <c r="A39" s="198" t="s">
        <v>31</v>
      </c>
      <c r="B39" s="198"/>
      <c r="C39" s="198"/>
      <c r="D39" s="198"/>
      <c r="E39" s="198"/>
      <c r="F39" s="198"/>
      <c r="G39" s="198"/>
    </row>
    <row r="40" spans="1:7">
      <c r="A40" s="190" t="s">
        <v>13</v>
      </c>
      <c r="B40" s="180" t="s">
        <v>582</v>
      </c>
      <c r="C40" s="180"/>
      <c r="D40" s="180"/>
      <c r="E40" s="190" t="s">
        <v>6</v>
      </c>
      <c r="F40" s="181" t="s">
        <v>572</v>
      </c>
      <c r="G40" s="181"/>
    </row>
    <row r="41" spans="1:7">
      <c r="A41" s="191"/>
      <c r="B41" s="180" t="s">
        <v>583</v>
      </c>
      <c r="C41" s="180"/>
      <c r="D41" s="180"/>
      <c r="E41" s="191"/>
      <c r="F41" s="181" t="s">
        <v>573</v>
      </c>
      <c r="G41" s="181"/>
    </row>
    <row r="42" spans="1:7">
      <c r="A42" s="191"/>
      <c r="B42" s="180" t="s">
        <v>584</v>
      </c>
      <c r="C42" s="180"/>
      <c r="D42" s="180"/>
      <c r="E42" s="191"/>
      <c r="F42" s="181"/>
      <c r="G42" s="181"/>
    </row>
    <row r="43" spans="1:7">
      <c r="A43" s="191"/>
      <c r="B43" s="180" t="s">
        <v>585</v>
      </c>
      <c r="C43" s="180"/>
      <c r="D43" s="180"/>
      <c r="E43" s="191"/>
      <c r="F43" s="181"/>
      <c r="G43" s="181"/>
    </row>
    <row r="44" spans="1:7">
      <c r="A44" s="191"/>
      <c r="B44" s="193" t="s">
        <v>586</v>
      </c>
      <c r="C44" s="194"/>
      <c r="D44" s="195"/>
      <c r="E44" s="191"/>
      <c r="F44" s="196"/>
      <c r="G44" s="197"/>
    </row>
    <row r="45" spans="1:7">
      <c r="A45" s="191"/>
      <c r="B45" s="193" t="s">
        <v>587</v>
      </c>
      <c r="C45" s="194"/>
      <c r="D45" s="195"/>
      <c r="E45" s="191"/>
      <c r="F45" s="196"/>
      <c r="G45" s="197"/>
    </row>
    <row r="46" spans="1:7">
      <c r="A46" s="191"/>
      <c r="B46" s="180" t="s">
        <v>588</v>
      </c>
      <c r="C46" s="180"/>
      <c r="D46" s="180"/>
      <c r="E46" s="191"/>
      <c r="F46" s="181"/>
      <c r="G46" s="181"/>
    </row>
    <row r="47" spans="1:7">
      <c r="A47" s="192"/>
      <c r="B47" s="180" t="s">
        <v>589</v>
      </c>
      <c r="C47" s="180"/>
      <c r="D47" s="180"/>
      <c r="E47" s="192"/>
      <c r="F47" s="181"/>
      <c r="G47" s="181"/>
    </row>
    <row r="48" spans="1:7">
      <c r="A48" s="182" t="s">
        <v>28</v>
      </c>
      <c r="B48" s="182"/>
      <c r="C48" s="182"/>
      <c r="D48" s="182"/>
      <c r="E48" s="182"/>
      <c r="F48" s="182"/>
      <c r="G48" s="182"/>
    </row>
    <row r="49" spans="1:7">
      <c r="A49" s="183" t="s">
        <v>13</v>
      </c>
      <c r="B49" s="3" t="s">
        <v>18</v>
      </c>
      <c r="C49" s="3" t="s">
        <v>19</v>
      </c>
      <c r="D49" s="183"/>
      <c r="E49" s="3" t="s">
        <v>18</v>
      </c>
      <c r="F49" s="185" t="s">
        <v>19</v>
      </c>
      <c r="G49" s="186"/>
    </row>
    <row r="50" spans="1:7">
      <c r="A50" s="184"/>
      <c r="B50" s="9"/>
      <c r="C50" s="10"/>
      <c r="D50" s="184"/>
      <c r="E50" s="7">
        <v>7000</v>
      </c>
      <c r="F50" s="187" t="s">
        <v>590</v>
      </c>
      <c r="G50" s="187"/>
    </row>
    <row r="51" spans="1:7">
      <c r="A51" s="184"/>
      <c r="B51" s="9"/>
      <c r="C51" s="10"/>
      <c r="D51" s="184"/>
      <c r="E51" s="7"/>
      <c r="F51" s="187"/>
      <c r="G51" s="187"/>
    </row>
    <row r="52" spans="1:7">
      <c r="A52" s="184"/>
      <c r="B52" s="9"/>
      <c r="C52" s="10"/>
      <c r="D52" s="184"/>
      <c r="E52" s="7"/>
      <c r="F52" s="188"/>
      <c r="G52" s="189"/>
    </row>
    <row r="53" spans="1:7">
      <c r="A53" s="184"/>
      <c r="B53" s="9"/>
      <c r="C53" s="10"/>
      <c r="D53" s="184"/>
      <c r="E53" s="7"/>
      <c r="F53" s="188"/>
      <c r="G53" s="189"/>
    </row>
    <row r="54" spans="1:7">
      <c r="A54" s="184"/>
      <c r="B54" s="9"/>
      <c r="C54" s="10"/>
      <c r="D54" s="184"/>
      <c r="E54" s="7"/>
      <c r="F54" s="188"/>
      <c r="G54" s="189"/>
    </row>
    <row r="55" spans="1:7">
      <c r="A55" s="184"/>
      <c r="B55" s="9"/>
      <c r="C55" s="10"/>
      <c r="D55" s="184"/>
      <c r="E55" s="7"/>
      <c r="F55" s="188"/>
      <c r="G55" s="189"/>
    </row>
    <row r="56" spans="1:7">
      <c r="A56" s="184"/>
      <c r="B56" s="9"/>
      <c r="C56" s="10"/>
      <c r="D56" s="184"/>
      <c r="E56" s="7"/>
      <c r="F56" s="188"/>
      <c r="G56" s="189"/>
    </row>
    <row r="57" spans="1:7" ht="18" thickBot="1">
      <c r="A57" s="184"/>
      <c r="B57" s="11"/>
      <c r="C57" s="12"/>
      <c r="D57" s="184"/>
      <c r="E57" s="13"/>
      <c r="F57" s="175"/>
      <c r="G57" s="175"/>
    </row>
    <row r="58" spans="1:7" ht="18.75" thickTop="1" thickBot="1">
      <c r="A58" s="14" t="s">
        <v>27</v>
      </c>
      <c r="B58" s="15">
        <v>7000</v>
      </c>
      <c r="C58" s="16"/>
      <c r="D58" s="17"/>
      <c r="E58" s="18"/>
      <c r="F58" s="16"/>
      <c r="G58" s="19"/>
    </row>
    <row r="59" spans="1:7">
      <c r="A59" s="176"/>
      <c r="B59" s="176"/>
      <c r="C59" s="176"/>
      <c r="D59" s="176"/>
      <c r="E59" s="176"/>
      <c r="F59" s="176"/>
      <c r="G59" s="176"/>
    </row>
    <row r="60" spans="1:7">
      <c r="A60" s="177"/>
      <c r="B60" s="178"/>
      <c r="C60" s="178"/>
      <c r="D60" s="178"/>
      <c r="E60" s="178"/>
      <c r="F60" s="178"/>
      <c r="G60" s="179"/>
    </row>
    <row r="64" spans="1:7">
      <c r="C64" t="s">
        <v>16</v>
      </c>
    </row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66"/>
  <sheetViews>
    <sheetView workbookViewId="0">
      <selection activeCell="E8" sqref="E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25" t="s">
        <v>261</v>
      </c>
      <c r="B1" s="225"/>
      <c r="C1" s="225"/>
      <c r="D1" s="225"/>
      <c r="E1" s="225"/>
      <c r="F1" s="225"/>
      <c r="G1" s="225"/>
    </row>
    <row r="2" spans="1:8" ht="20.100000000000001" customHeight="1">
      <c r="A2" s="125" t="s">
        <v>24</v>
      </c>
      <c r="B2" s="226" t="s">
        <v>591</v>
      </c>
      <c r="C2" s="227"/>
      <c r="D2" s="125" t="s">
        <v>1</v>
      </c>
      <c r="E2" s="125" t="s">
        <v>25</v>
      </c>
      <c r="F2" s="126" t="s">
        <v>0</v>
      </c>
      <c r="G2" s="1"/>
    </row>
    <row r="3" spans="1:8" ht="24" customHeight="1">
      <c r="A3" s="211" t="s">
        <v>15</v>
      </c>
      <c r="B3" s="211"/>
      <c r="C3" s="211"/>
      <c r="D3" s="228" t="s">
        <v>16</v>
      </c>
      <c r="E3" s="123" t="s">
        <v>23</v>
      </c>
      <c r="F3" s="123"/>
      <c r="G3" s="230"/>
      <c r="H3" s="230"/>
    </row>
    <row r="4" spans="1:8" ht="20.100000000000001" customHeight="1">
      <c r="A4" s="125" t="s">
        <v>2</v>
      </c>
      <c r="B4" s="231">
        <v>710200</v>
      </c>
      <c r="C4" s="232"/>
      <c r="D4" s="229"/>
      <c r="E4" s="219" t="s">
        <v>528</v>
      </c>
      <c r="F4" s="233"/>
      <c r="G4" s="234"/>
    </row>
    <row r="5" spans="1:8" ht="20.100000000000001" customHeight="1">
      <c r="A5" s="125" t="s">
        <v>3</v>
      </c>
      <c r="B5" s="235">
        <f>B6-B4</f>
        <v>1561650</v>
      </c>
      <c r="C5" s="218"/>
      <c r="D5" s="229"/>
      <c r="E5" s="220" t="s">
        <v>529</v>
      </c>
      <c r="F5" s="236"/>
      <c r="G5" s="237"/>
    </row>
    <row r="6" spans="1:8" ht="20.100000000000001" customHeight="1">
      <c r="A6" s="125" t="s">
        <v>4</v>
      </c>
      <c r="B6" s="231">
        <f>2192650+79200</f>
        <v>2271850</v>
      </c>
      <c r="C6" s="232"/>
      <c r="D6" s="229"/>
      <c r="E6" s="221" t="s">
        <v>530</v>
      </c>
      <c r="F6" s="238"/>
      <c r="G6" s="239"/>
    </row>
    <row r="7" spans="1:8" ht="27.95" customHeight="1">
      <c r="A7" s="127" t="s">
        <v>14</v>
      </c>
      <c r="B7" s="127"/>
      <c r="C7" s="127"/>
      <c r="D7" s="2"/>
      <c r="E7" s="4"/>
      <c r="F7" s="4"/>
      <c r="G7" s="4"/>
    </row>
    <row r="8" spans="1:8" ht="20.100000000000001" customHeight="1">
      <c r="A8" s="219" t="s">
        <v>29</v>
      </c>
      <c r="B8" s="1" t="s">
        <v>555</v>
      </c>
      <c r="C8" s="1">
        <v>8</v>
      </c>
      <c r="D8" s="222" t="s">
        <v>5</v>
      </c>
      <c r="E8" s="8" t="s">
        <v>308</v>
      </c>
      <c r="F8" s="126"/>
      <c r="G8" s="5"/>
    </row>
    <row r="9" spans="1:8" ht="20.100000000000001" customHeight="1">
      <c r="A9" s="220"/>
      <c r="B9" s="1" t="s">
        <v>592</v>
      </c>
      <c r="C9" s="1">
        <v>3</v>
      </c>
      <c r="D9" s="223"/>
      <c r="E9" s="8" t="s">
        <v>411</v>
      </c>
      <c r="F9" s="126"/>
      <c r="G9" s="126"/>
      <c r="H9" t="s">
        <v>319</v>
      </c>
    </row>
    <row r="10" spans="1:8" ht="20.100000000000001" customHeight="1">
      <c r="A10" s="220"/>
      <c r="B10" s="1" t="s">
        <v>569</v>
      </c>
      <c r="C10" s="1">
        <v>3</v>
      </c>
      <c r="D10" s="223"/>
      <c r="E10" s="8" t="s">
        <v>449</v>
      </c>
      <c r="F10" s="126"/>
      <c r="G10" s="126"/>
    </row>
    <row r="11" spans="1:8" ht="20.100000000000001" customHeight="1">
      <c r="A11" s="221"/>
      <c r="B11" s="1" t="s">
        <v>341</v>
      </c>
      <c r="C11" s="1">
        <v>3</v>
      </c>
      <c r="D11" s="224"/>
      <c r="E11" s="8"/>
      <c r="F11" s="126"/>
      <c r="G11" s="126"/>
    </row>
    <row r="12" spans="1:8" ht="27.95" customHeight="1">
      <c r="A12" s="127" t="s">
        <v>21</v>
      </c>
      <c r="B12" s="127"/>
      <c r="C12" s="127"/>
      <c r="D12" s="127"/>
      <c r="E12" s="2"/>
      <c r="F12" s="2"/>
      <c r="G12" s="124"/>
    </row>
    <row r="13" spans="1:8" ht="18.95" customHeight="1">
      <c r="A13" s="1"/>
      <c r="B13" s="126" t="s">
        <v>7</v>
      </c>
      <c r="C13" s="126" t="s">
        <v>10</v>
      </c>
      <c r="D13" s="126" t="s">
        <v>11</v>
      </c>
      <c r="E13" s="216" t="s">
        <v>12</v>
      </c>
      <c r="F13" s="217"/>
      <c r="G13" s="218"/>
    </row>
    <row r="14" spans="1:8" ht="17.100000000000001" customHeight="1">
      <c r="A14" s="190" t="s">
        <v>8</v>
      </c>
      <c r="B14" s="6">
        <v>0.5</v>
      </c>
      <c r="C14" s="125" t="s">
        <v>600</v>
      </c>
      <c r="D14" s="125">
        <v>3</v>
      </c>
      <c r="E14" s="216"/>
      <c r="F14" s="217"/>
      <c r="G14" s="218"/>
    </row>
    <row r="15" spans="1:8" ht="18.95" customHeight="1">
      <c r="A15" s="191"/>
      <c r="B15" s="6">
        <v>0.4375</v>
      </c>
      <c r="C15" s="125" t="s">
        <v>599</v>
      </c>
      <c r="D15" s="125">
        <v>5</v>
      </c>
      <c r="E15" s="216"/>
      <c r="F15" s="217"/>
      <c r="G15" s="218"/>
    </row>
    <row r="16" spans="1:8" ht="18.95" customHeight="1">
      <c r="A16" s="191"/>
      <c r="B16" s="6"/>
      <c r="C16" s="125"/>
      <c r="D16" s="125"/>
      <c r="E16" s="216"/>
      <c r="F16" s="217"/>
      <c r="G16" s="218"/>
    </row>
    <row r="17" spans="1:7">
      <c r="A17" s="191"/>
      <c r="B17" s="6"/>
      <c r="C17" s="125"/>
      <c r="D17" s="125"/>
      <c r="E17" s="216"/>
      <c r="F17" s="217"/>
      <c r="G17" s="218"/>
    </row>
    <row r="18" spans="1:7">
      <c r="A18" s="191"/>
      <c r="B18" s="6"/>
      <c r="C18" s="125"/>
      <c r="D18" s="125"/>
      <c r="E18" s="216"/>
      <c r="F18" s="217"/>
      <c r="G18" s="218"/>
    </row>
    <row r="19" spans="1:7">
      <c r="A19" s="191"/>
      <c r="B19" s="6"/>
      <c r="C19" s="125"/>
      <c r="D19" s="125"/>
      <c r="E19" s="216"/>
      <c r="F19" s="217"/>
      <c r="G19" s="218"/>
    </row>
    <row r="20" spans="1:7">
      <c r="A20" s="191"/>
      <c r="B20" s="6"/>
      <c r="C20" s="125"/>
      <c r="D20" s="125"/>
      <c r="E20" s="216"/>
      <c r="F20" s="217"/>
      <c r="G20" s="218"/>
    </row>
    <row r="21" spans="1:7">
      <c r="A21" s="191"/>
      <c r="B21" s="6"/>
      <c r="C21" s="125"/>
      <c r="D21" s="125"/>
      <c r="E21" s="216"/>
      <c r="F21" s="217"/>
      <c r="G21" s="218"/>
    </row>
    <row r="22" spans="1:7">
      <c r="A22" s="192"/>
      <c r="B22" s="6"/>
      <c r="C22" s="125"/>
      <c r="D22" s="125"/>
      <c r="E22" s="216"/>
      <c r="F22" s="217"/>
      <c r="G22" s="218"/>
    </row>
    <row r="23" spans="1:7">
      <c r="A23" s="212" t="s">
        <v>9</v>
      </c>
      <c r="B23" s="6">
        <v>0.29166666666666669</v>
      </c>
      <c r="C23" s="125" t="s">
        <v>598</v>
      </c>
      <c r="D23" s="125">
        <v>4</v>
      </c>
      <c r="E23" s="215"/>
      <c r="F23" s="215"/>
      <c r="G23" s="215"/>
    </row>
    <row r="24" spans="1:7">
      <c r="A24" s="212"/>
      <c r="B24" s="6">
        <v>0.27083333333333331</v>
      </c>
      <c r="C24" s="125" t="s">
        <v>597</v>
      </c>
      <c r="D24" s="125">
        <v>3</v>
      </c>
      <c r="E24" s="215"/>
      <c r="F24" s="215"/>
      <c r="G24" s="215"/>
    </row>
    <row r="25" spans="1:7">
      <c r="A25" s="212"/>
      <c r="B25" s="6"/>
      <c r="C25" s="125"/>
      <c r="D25" s="125"/>
      <c r="E25" s="215"/>
      <c r="F25" s="215"/>
      <c r="G25" s="215"/>
    </row>
    <row r="26" spans="1:7">
      <c r="A26" s="212"/>
      <c r="B26" s="6"/>
      <c r="C26" s="125"/>
      <c r="D26" s="125"/>
      <c r="E26" s="215"/>
      <c r="F26" s="215"/>
      <c r="G26" s="215"/>
    </row>
    <row r="27" spans="1:7">
      <c r="A27" s="212"/>
      <c r="B27" s="6"/>
      <c r="C27" s="125"/>
      <c r="D27" s="125"/>
      <c r="E27" s="216"/>
      <c r="F27" s="217"/>
      <c r="G27" s="218"/>
    </row>
    <row r="28" spans="1:7">
      <c r="A28" s="212"/>
      <c r="B28" s="6"/>
      <c r="C28" s="125"/>
      <c r="D28" s="125"/>
      <c r="E28" s="215"/>
      <c r="F28" s="215"/>
      <c r="G28" s="215"/>
    </row>
    <row r="29" spans="1:7">
      <c r="A29" s="211" t="s">
        <v>20</v>
      </c>
      <c r="B29" s="211"/>
      <c r="C29" s="211"/>
      <c r="D29" s="211"/>
      <c r="E29" s="211"/>
      <c r="F29" s="211"/>
      <c r="G29" s="211"/>
    </row>
    <row r="30" spans="1:7">
      <c r="A30" s="212" t="s">
        <v>13</v>
      </c>
      <c r="B30" s="213" t="s">
        <v>601</v>
      </c>
      <c r="C30" s="214"/>
      <c r="D30" s="212" t="s">
        <v>30</v>
      </c>
      <c r="E30" s="205" t="s">
        <v>593</v>
      </c>
      <c r="F30" s="209"/>
      <c r="G30" s="206"/>
    </row>
    <row r="31" spans="1:7">
      <c r="A31" s="212"/>
      <c r="B31" s="199" t="s">
        <v>614</v>
      </c>
      <c r="C31" s="199"/>
      <c r="D31" s="212"/>
      <c r="E31" s="200" t="s">
        <v>594</v>
      </c>
      <c r="F31" s="201"/>
      <c r="G31" s="202"/>
    </row>
    <row r="32" spans="1:7">
      <c r="A32" s="212"/>
      <c r="B32" s="199" t="s">
        <v>602</v>
      </c>
      <c r="C32" s="199"/>
      <c r="D32" s="212"/>
      <c r="E32" s="200" t="s">
        <v>595</v>
      </c>
      <c r="F32" s="201"/>
      <c r="G32" s="202"/>
    </row>
    <row r="33" spans="1:7">
      <c r="A33" s="212"/>
      <c r="B33" s="242" t="s">
        <v>603</v>
      </c>
      <c r="C33" s="243"/>
      <c r="D33" s="212"/>
      <c r="E33" s="200" t="s">
        <v>159</v>
      </c>
      <c r="F33" s="201"/>
      <c r="G33" s="202"/>
    </row>
    <row r="34" spans="1:7">
      <c r="A34" s="212"/>
      <c r="B34" s="199" t="s">
        <v>604</v>
      </c>
      <c r="C34" s="199"/>
      <c r="D34" s="212"/>
      <c r="E34" s="200"/>
      <c r="F34" s="201"/>
      <c r="G34" s="202"/>
    </row>
    <row r="35" spans="1:7">
      <c r="A35" s="212"/>
      <c r="B35" s="204"/>
      <c r="C35" s="204"/>
      <c r="D35" s="212"/>
      <c r="E35" s="200"/>
      <c r="F35" s="201"/>
      <c r="G35" s="202"/>
    </row>
    <row r="36" spans="1:7">
      <c r="A36" s="198" t="s">
        <v>17</v>
      </c>
      <c r="B36" s="198"/>
      <c r="C36" s="198"/>
      <c r="D36" s="198"/>
      <c r="E36" s="198"/>
      <c r="F36" s="198"/>
      <c r="G36" s="198"/>
    </row>
    <row r="37" spans="1:7">
      <c r="A37" s="190" t="s">
        <v>13</v>
      </c>
      <c r="B37" s="205" t="s">
        <v>26</v>
      </c>
      <c r="C37" s="206"/>
      <c r="D37" s="190" t="s">
        <v>6</v>
      </c>
      <c r="E37" s="205" t="s">
        <v>26</v>
      </c>
      <c r="F37" s="209"/>
      <c r="G37" s="206"/>
    </row>
    <row r="38" spans="1:7">
      <c r="A38" s="192"/>
      <c r="B38" s="207"/>
      <c r="C38" s="208"/>
      <c r="D38" s="192"/>
      <c r="E38" s="207"/>
      <c r="F38" s="210"/>
      <c r="G38" s="208"/>
    </row>
    <row r="39" spans="1:7">
      <c r="A39" s="198" t="s">
        <v>31</v>
      </c>
      <c r="B39" s="198"/>
      <c r="C39" s="198"/>
      <c r="D39" s="198"/>
      <c r="E39" s="198"/>
      <c r="F39" s="198"/>
      <c r="G39" s="198"/>
    </row>
    <row r="40" spans="1:7">
      <c r="A40" s="190" t="s">
        <v>13</v>
      </c>
      <c r="B40" s="180" t="s">
        <v>605</v>
      </c>
      <c r="C40" s="180"/>
      <c r="D40" s="180"/>
      <c r="E40" s="190" t="s">
        <v>6</v>
      </c>
      <c r="F40" s="181" t="s">
        <v>596</v>
      </c>
      <c r="G40" s="181"/>
    </row>
    <row r="41" spans="1:7">
      <c r="A41" s="191"/>
      <c r="B41" s="180" t="s">
        <v>606</v>
      </c>
      <c r="C41" s="180"/>
      <c r="D41" s="180"/>
      <c r="E41" s="191"/>
      <c r="F41" s="181"/>
      <c r="G41" s="181"/>
    </row>
    <row r="42" spans="1:7">
      <c r="A42" s="191"/>
      <c r="B42" s="180" t="s">
        <v>607</v>
      </c>
      <c r="C42" s="180"/>
      <c r="D42" s="180"/>
      <c r="E42" s="191"/>
      <c r="F42" s="181"/>
      <c r="G42" s="181"/>
    </row>
    <row r="43" spans="1:7">
      <c r="A43" s="191"/>
      <c r="B43" s="180" t="s">
        <v>608</v>
      </c>
      <c r="C43" s="180"/>
      <c r="D43" s="180"/>
      <c r="E43" s="191"/>
      <c r="F43" s="181"/>
      <c r="G43" s="181"/>
    </row>
    <row r="44" spans="1:7">
      <c r="A44" s="191"/>
      <c r="B44" s="193" t="s">
        <v>613</v>
      </c>
      <c r="C44" s="194"/>
      <c r="D44" s="195"/>
      <c r="E44" s="191"/>
      <c r="F44" s="196"/>
      <c r="G44" s="197"/>
    </row>
    <row r="45" spans="1:7">
      <c r="A45" s="191"/>
      <c r="B45" s="193" t="s">
        <v>609</v>
      </c>
      <c r="C45" s="194"/>
      <c r="D45" s="195"/>
      <c r="E45" s="191"/>
      <c r="F45" s="196"/>
      <c r="G45" s="197"/>
    </row>
    <row r="46" spans="1:7">
      <c r="A46" s="191"/>
      <c r="B46" s="193" t="s">
        <v>610</v>
      </c>
      <c r="C46" s="194"/>
      <c r="D46" s="195"/>
      <c r="E46" s="191"/>
      <c r="F46" s="196"/>
      <c r="G46" s="197"/>
    </row>
    <row r="47" spans="1:7">
      <c r="A47" s="191"/>
      <c r="B47" s="180" t="s">
        <v>611</v>
      </c>
      <c r="C47" s="180"/>
      <c r="D47" s="180"/>
      <c r="E47" s="191"/>
      <c r="F47" s="181"/>
      <c r="G47" s="181"/>
    </row>
    <row r="48" spans="1:7">
      <c r="A48" s="191"/>
      <c r="B48" s="180" t="s">
        <v>612</v>
      </c>
      <c r="C48" s="180"/>
      <c r="D48" s="180"/>
      <c r="E48" s="191"/>
      <c r="F48" s="196"/>
      <c r="G48" s="197"/>
    </row>
    <row r="49" spans="1:7">
      <c r="A49" s="192"/>
      <c r="B49" s="244" t="s">
        <v>615</v>
      </c>
      <c r="C49" s="245"/>
      <c r="D49" s="246"/>
      <c r="E49" s="192"/>
      <c r="F49" s="181"/>
      <c r="G49" s="181"/>
    </row>
    <row r="50" spans="1:7">
      <c r="A50" s="182" t="s">
        <v>28</v>
      </c>
      <c r="B50" s="182"/>
      <c r="C50" s="182"/>
      <c r="D50" s="182"/>
      <c r="E50" s="182"/>
      <c r="F50" s="182"/>
      <c r="G50" s="182"/>
    </row>
    <row r="51" spans="1:7">
      <c r="A51" s="183" t="s">
        <v>13</v>
      </c>
      <c r="B51" s="3" t="s">
        <v>18</v>
      </c>
      <c r="C51" s="3" t="s">
        <v>19</v>
      </c>
      <c r="D51" s="183"/>
      <c r="E51" s="3" t="s">
        <v>18</v>
      </c>
      <c r="F51" s="185" t="s">
        <v>19</v>
      </c>
      <c r="G51" s="186"/>
    </row>
    <row r="52" spans="1:7">
      <c r="A52" s="184"/>
      <c r="B52" s="9" t="s">
        <v>616</v>
      </c>
      <c r="C52" s="10">
        <v>10000</v>
      </c>
      <c r="D52" s="184"/>
      <c r="E52" s="7"/>
      <c r="F52" s="187"/>
      <c r="G52" s="187"/>
    </row>
    <row r="53" spans="1:7">
      <c r="A53" s="184"/>
      <c r="B53" s="9" t="s">
        <v>617</v>
      </c>
      <c r="C53" s="10">
        <v>10000</v>
      </c>
      <c r="D53" s="184"/>
      <c r="E53" s="7"/>
      <c r="F53" s="187"/>
      <c r="G53" s="187"/>
    </row>
    <row r="54" spans="1:7">
      <c r="A54" s="184"/>
      <c r="B54" s="9" t="s">
        <v>618</v>
      </c>
      <c r="C54" s="10">
        <v>10000</v>
      </c>
      <c r="D54" s="184"/>
      <c r="E54" s="7"/>
      <c r="F54" s="188"/>
      <c r="G54" s="189"/>
    </row>
    <row r="55" spans="1:7">
      <c r="A55" s="184"/>
      <c r="B55" s="9" t="s">
        <v>619</v>
      </c>
      <c r="C55" s="10">
        <v>10000</v>
      </c>
      <c r="D55" s="184"/>
      <c r="E55" s="7"/>
      <c r="F55" s="188"/>
      <c r="G55" s="189"/>
    </row>
    <row r="56" spans="1:7">
      <c r="A56" s="184"/>
      <c r="B56" s="9" t="s">
        <v>620</v>
      </c>
      <c r="C56" s="10">
        <v>10000</v>
      </c>
      <c r="D56" s="184"/>
      <c r="E56" s="7"/>
      <c r="F56" s="188"/>
      <c r="G56" s="189"/>
    </row>
    <row r="57" spans="1:7">
      <c r="A57" s="184"/>
      <c r="B57" s="9" t="s">
        <v>621</v>
      </c>
      <c r="C57" s="10">
        <v>10000</v>
      </c>
      <c r="D57" s="184"/>
      <c r="E57" s="7"/>
      <c r="F57" s="188"/>
      <c r="G57" s="189"/>
    </row>
    <row r="58" spans="1:7">
      <c r="A58" s="184"/>
      <c r="B58" s="9"/>
      <c r="C58" s="10"/>
      <c r="D58" s="184"/>
      <c r="E58" s="7"/>
      <c r="F58" s="188"/>
      <c r="G58" s="189"/>
    </row>
    <row r="59" spans="1:7" ht="18" thickBot="1">
      <c r="A59" s="184"/>
      <c r="B59" s="11"/>
      <c r="C59" s="12"/>
      <c r="D59" s="184"/>
      <c r="E59" s="13"/>
      <c r="F59" s="175"/>
      <c r="G59" s="175"/>
    </row>
    <row r="60" spans="1:7" ht="18.75" thickTop="1" thickBot="1">
      <c r="A60" s="14" t="s">
        <v>27</v>
      </c>
      <c r="B60" s="15">
        <f>C52+C53+C54+C55+C56+C57</f>
        <v>60000</v>
      </c>
      <c r="C60" s="16"/>
      <c r="D60" s="17"/>
      <c r="E60" s="18"/>
      <c r="F60" s="16"/>
      <c r="G60" s="19"/>
    </row>
    <row r="61" spans="1:7">
      <c r="A61" s="176"/>
      <c r="B61" s="176"/>
      <c r="C61" s="176"/>
      <c r="D61" s="176"/>
      <c r="E61" s="176"/>
      <c r="F61" s="176"/>
      <c r="G61" s="176"/>
    </row>
    <row r="62" spans="1:7">
      <c r="A62" s="177"/>
      <c r="B62" s="178"/>
      <c r="C62" s="178"/>
      <c r="D62" s="178"/>
      <c r="E62" s="178"/>
      <c r="F62" s="178"/>
      <c r="G62" s="179"/>
    </row>
    <row r="66" spans="3:3">
      <c r="C66" t="s">
        <v>16</v>
      </c>
    </row>
  </sheetData>
  <mergeCells count="88">
    <mergeCell ref="A50:G50"/>
    <mergeCell ref="B45:D45"/>
    <mergeCell ref="F45:G45"/>
    <mergeCell ref="B46:D46"/>
    <mergeCell ref="F46:G46"/>
    <mergeCell ref="B47:D47"/>
    <mergeCell ref="F47:G47"/>
    <mergeCell ref="A40:A49"/>
    <mergeCell ref="B40:D40"/>
    <mergeCell ref="E40:E49"/>
    <mergeCell ref="F40:G40"/>
    <mergeCell ref="B41:D41"/>
    <mergeCell ref="F41:G41"/>
    <mergeCell ref="B42:D42"/>
    <mergeCell ref="F42:G42"/>
    <mergeCell ref="B43:D43"/>
    <mergeCell ref="F57:G57"/>
    <mergeCell ref="F58:G58"/>
    <mergeCell ref="F59:G59"/>
    <mergeCell ref="A61:G61"/>
    <mergeCell ref="A62:G62"/>
    <mergeCell ref="A51:A59"/>
    <mergeCell ref="D51:D59"/>
    <mergeCell ref="F51:G51"/>
    <mergeCell ref="F52:G52"/>
    <mergeCell ref="F53:G53"/>
    <mergeCell ref="F54:G54"/>
    <mergeCell ref="F55:G55"/>
    <mergeCell ref="F56:G56"/>
    <mergeCell ref="F43:G43"/>
    <mergeCell ref="F48:G48"/>
    <mergeCell ref="B44:D44"/>
    <mergeCell ref="F44:G44"/>
    <mergeCell ref="B49:D49"/>
    <mergeCell ref="B48:D48"/>
    <mergeCell ref="F49:G49"/>
    <mergeCell ref="A39:G39"/>
    <mergeCell ref="B34:C34"/>
    <mergeCell ref="E33:G33"/>
    <mergeCell ref="E34:G34"/>
    <mergeCell ref="B35:C35"/>
    <mergeCell ref="E35:G35"/>
    <mergeCell ref="B33:C33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68"/>
  <sheetViews>
    <sheetView workbookViewId="0">
      <selection activeCell="E8" sqref="E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25" t="s">
        <v>261</v>
      </c>
      <c r="B1" s="225"/>
      <c r="C1" s="225"/>
      <c r="D1" s="225"/>
      <c r="E1" s="225"/>
      <c r="F1" s="225"/>
      <c r="G1" s="225"/>
    </row>
    <row r="2" spans="1:8" ht="20.100000000000001" customHeight="1">
      <c r="A2" s="132" t="s">
        <v>24</v>
      </c>
      <c r="B2" s="226" t="s">
        <v>622</v>
      </c>
      <c r="C2" s="227"/>
      <c r="D2" s="132" t="s">
        <v>1</v>
      </c>
      <c r="E2" s="146" t="s">
        <v>665</v>
      </c>
      <c r="F2" s="133" t="s">
        <v>0</v>
      </c>
      <c r="G2" s="1"/>
    </row>
    <row r="3" spans="1:8" ht="24" customHeight="1">
      <c r="A3" s="211" t="s">
        <v>15</v>
      </c>
      <c r="B3" s="211"/>
      <c r="C3" s="211"/>
      <c r="D3" s="228" t="s">
        <v>16</v>
      </c>
      <c r="E3" s="131" t="s">
        <v>23</v>
      </c>
      <c r="F3" s="131"/>
      <c r="G3" s="230"/>
      <c r="H3" s="230"/>
    </row>
    <row r="4" spans="1:8" ht="20.100000000000001" customHeight="1">
      <c r="A4" s="132" t="s">
        <v>2</v>
      </c>
      <c r="B4" s="231">
        <v>587200</v>
      </c>
      <c r="C4" s="232"/>
      <c r="D4" s="229"/>
      <c r="E4" s="219" t="s">
        <v>528</v>
      </c>
      <c r="F4" s="233"/>
      <c r="G4" s="234"/>
    </row>
    <row r="5" spans="1:8" ht="20.100000000000001" customHeight="1">
      <c r="A5" s="132" t="s">
        <v>3</v>
      </c>
      <c r="B5" s="235">
        <f>B6-B4</f>
        <v>1656750</v>
      </c>
      <c r="C5" s="218"/>
      <c r="D5" s="229"/>
      <c r="E5" s="220" t="s">
        <v>529</v>
      </c>
      <c r="F5" s="236"/>
      <c r="G5" s="237"/>
    </row>
    <row r="6" spans="1:8" ht="20.100000000000001" customHeight="1">
      <c r="A6" s="132" t="s">
        <v>4</v>
      </c>
      <c r="B6" s="231">
        <f>2182500+61450</f>
        <v>2243950</v>
      </c>
      <c r="C6" s="232"/>
      <c r="D6" s="229"/>
      <c r="E6" s="221" t="s">
        <v>530</v>
      </c>
      <c r="F6" s="238"/>
      <c r="G6" s="239"/>
    </row>
    <row r="7" spans="1:8" ht="27.95" customHeight="1">
      <c r="A7" s="130" t="s">
        <v>14</v>
      </c>
      <c r="B7" s="130"/>
      <c r="C7" s="130"/>
      <c r="D7" s="2"/>
      <c r="E7" s="4"/>
      <c r="F7" s="4"/>
      <c r="G7" s="4"/>
    </row>
    <row r="8" spans="1:8" ht="20.100000000000001" customHeight="1">
      <c r="A8" s="219" t="s">
        <v>29</v>
      </c>
      <c r="B8" s="1" t="s">
        <v>58</v>
      </c>
      <c r="C8" s="1">
        <v>4</v>
      </c>
      <c r="D8" s="222" t="s">
        <v>5</v>
      </c>
      <c r="E8" s="1" t="s">
        <v>475</v>
      </c>
      <c r="F8" s="133"/>
      <c r="G8" s="5"/>
    </row>
    <row r="9" spans="1:8" ht="20.100000000000001" customHeight="1">
      <c r="A9" s="220"/>
      <c r="B9" s="1" t="s">
        <v>646</v>
      </c>
      <c r="C9" s="1">
        <v>4</v>
      </c>
      <c r="D9" s="223"/>
      <c r="E9" s="8" t="s">
        <v>411</v>
      </c>
      <c r="F9" s="133"/>
      <c r="G9" s="133"/>
      <c r="H9" t="s">
        <v>319</v>
      </c>
    </row>
    <row r="10" spans="1:8" ht="20.100000000000001" customHeight="1">
      <c r="A10" s="220"/>
      <c r="B10" s="1" t="s">
        <v>647</v>
      </c>
      <c r="C10" s="1">
        <v>4</v>
      </c>
      <c r="D10" s="223"/>
      <c r="E10" s="1" t="s">
        <v>491</v>
      </c>
      <c r="F10" s="133"/>
      <c r="G10" s="133"/>
    </row>
    <row r="11" spans="1:8" ht="20.100000000000001" customHeight="1">
      <c r="A11" s="221"/>
      <c r="B11" s="1" t="s">
        <v>648</v>
      </c>
      <c r="C11" s="1">
        <v>5</v>
      </c>
      <c r="D11" s="224"/>
      <c r="E11" s="8"/>
      <c r="F11" s="133"/>
      <c r="G11" s="133"/>
    </row>
    <row r="12" spans="1:8" ht="27.95" customHeight="1">
      <c r="A12" s="130" t="s">
        <v>21</v>
      </c>
      <c r="B12" s="130"/>
      <c r="C12" s="130"/>
      <c r="D12" s="130"/>
      <c r="E12" s="2"/>
      <c r="F12" s="2"/>
      <c r="G12" s="134"/>
    </row>
    <row r="13" spans="1:8" ht="18.95" customHeight="1">
      <c r="A13" s="1"/>
      <c r="B13" s="133" t="s">
        <v>7</v>
      </c>
      <c r="C13" s="133" t="s">
        <v>10</v>
      </c>
      <c r="D13" s="133" t="s">
        <v>11</v>
      </c>
      <c r="E13" s="216" t="s">
        <v>12</v>
      </c>
      <c r="F13" s="217"/>
      <c r="G13" s="218"/>
    </row>
    <row r="14" spans="1:8" ht="17.100000000000001" customHeight="1">
      <c r="A14" s="190" t="s">
        <v>8</v>
      </c>
      <c r="B14" s="6">
        <v>0.50694444444444442</v>
      </c>
      <c r="C14" s="132" t="s">
        <v>206</v>
      </c>
      <c r="D14" s="132">
        <v>5</v>
      </c>
      <c r="E14" s="216"/>
      <c r="F14" s="217"/>
      <c r="G14" s="218"/>
    </row>
    <row r="15" spans="1:8" ht="18.95" customHeight="1">
      <c r="A15" s="191"/>
      <c r="B15" s="6">
        <v>0.52083333333333337</v>
      </c>
      <c r="C15" s="132" t="s">
        <v>168</v>
      </c>
      <c r="D15" s="132">
        <v>4</v>
      </c>
      <c r="E15" s="216"/>
      <c r="F15" s="217"/>
      <c r="G15" s="218"/>
    </row>
    <row r="16" spans="1:8" ht="18.95" customHeight="1">
      <c r="A16" s="191"/>
      <c r="B16" s="6"/>
      <c r="C16" s="132"/>
      <c r="D16" s="132"/>
      <c r="E16" s="216"/>
      <c r="F16" s="217"/>
      <c r="G16" s="218"/>
    </row>
    <row r="17" spans="1:7">
      <c r="A17" s="191"/>
      <c r="B17" s="6"/>
      <c r="C17" s="132"/>
      <c r="D17" s="132"/>
      <c r="E17" s="216"/>
      <c r="F17" s="217"/>
      <c r="G17" s="218"/>
    </row>
    <row r="18" spans="1:7">
      <c r="A18" s="191"/>
      <c r="B18" s="6"/>
      <c r="C18" s="132"/>
      <c r="D18" s="132"/>
      <c r="E18" s="216"/>
      <c r="F18" s="217"/>
      <c r="G18" s="218"/>
    </row>
    <row r="19" spans="1:7">
      <c r="A19" s="191"/>
      <c r="B19" s="6"/>
      <c r="C19" s="132"/>
      <c r="D19" s="132"/>
      <c r="E19" s="216"/>
      <c r="F19" s="217"/>
      <c r="G19" s="218"/>
    </row>
    <row r="20" spans="1:7">
      <c r="A20" s="191"/>
      <c r="B20" s="6"/>
      <c r="C20" s="132"/>
      <c r="D20" s="132"/>
      <c r="E20" s="216"/>
      <c r="F20" s="217"/>
      <c r="G20" s="218"/>
    </row>
    <row r="21" spans="1:7">
      <c r="A21" s="191"/>
      <c r="B21" s="6"/>
      <c r="C21" s="132"/>
      <c r="D21" s="132"/>
      <c r="E21" s="216"/>
      <c r="F21" s="217"/>
      <c r="G21" s="218"/>
    </row>
    <row r="22" spans="1:7">
      <c r="A22" s="192"/>
      <c r="B22" s="6"/>
      <c r="C22" s="132"/>
      <c r="D22" s="132"/>
      <c r="E22" s="216"/>
      <c r="F22" s="217"/>
      <c r="G22" s="218"/>
    </row>
    <row r="23" spans="1:7">
      <c r="A23" s="212" t="s">
        <v>9</v>
      </c>
      <c r="B23" s="6">
        <v>0.27083333333333331</v>
      </c>
      <c r="C23" s="132" t="s">
        <v>624</v>
      </c>
      <c r="D23" s="132">
        <v>5</v>
      </c>
      <c r="E23" s="215"/>
      <c r="F23" s="215"/>
      <c r="G23" s="215"/>
    </row>
    <row r="24" spans="1:7">
      <c r="A24" s="212"/>
      <c r="B24" s="6">
        <v>0.29166666666666669</v>
      </c>
      <c r="C24" s="132" t="s">
        <v>623</v>
      </c>
      <c r="D24" s="132">
        <v>4</v>
      </c>
      <c r="E24" s="215"/>
      <c r="F24" s="215"/>
      <c r="G24" s="215"/>
    </row>
    <row r="25" spans="1:7">
      <c r="A25" s="212"/>
      <c r="B25" s="6"/>
      <c r="C25" s="132"/>
      <c r="D25" s="132"/>
      <c r="E25" s="215"/>
      <c r="F25" s="215"/>
      <c r="G25" s="215"/>
    </row>
    <row r="26" spans="1:7">
      <c r="A26" s="212"/>
      <c r="B26" s="6"/>
      <c r="C26" s="132"/>
      <c r="D26" s="132"/>
      <c r="E26" s="215"/>
      <c r="F26" s="215"/>
      <c r="G26" s="215"/>
    </row>
    <row r="27" spans="1:7">
      <c r="A27" s="212"/>
      <c r="B27" s="6"/>
      <c r="C27" s="132"/>
      <c r="D27" s="132"/>
      <c r="E27" s="216"/>
      <c r="F27" s="217"/>
      <c r="G27" s="218"/>
    </row>
    <row r="28" spans="1:7">
      <c r="A28" s="212"/>
      <c r="B28" s="6"/>
      <c r="C28" s="132"/>
      <c r="D28" s="132"/>
      <c r="E28" s="215"/>
      <c r="F28" s="215"/>
      <c r="G28" s="215"/>
    </row>
    <row r="29" spans="1:7">
      <c r="A29" s="211" t="s">
        <v>20</v>
      </c>
      <c r="B29" s="211"/>
      <c r="C29" s="211"/>
      <c r="D29" s="211"/>
      <c r="E29" s="211"/>
      <c r="F29" s="211"/>
      <c r="G29" s="211"/>
    </row>
    <row r="30" spans="1:7">
      <c r="A30" s="212" t="s">
        <v>13</v>
      </c>
      <c r="B30" s="213" t="s">
        <v>625</v>
      </c>
      <c r="C30" s="214"/>
      <c r="D30" s="212" t="s">
        <v>30</v>
      </c>
      <c r="E30" s="205"/>
      <c r="F30" s="209"/>
      <c r="G30" s="206"/>
    </row>
    <row r="31" spans="1:7">
      <c r="A31" s="212"/>
      <c r="B31" s="199" t="s">
        <v>626</v>
      </c>
      <c r="C31" s="199"/>
      <c r="D31" s="212"/>
      <c r="E31" s="200"/>
      <c r="F31" s="201"/>
      <c r="G31" s="202"/>
    </row>
    <row r="32" spans="1:7">
      <c r="A32" s="212"/>
      <c r="B32" s="199" t="s">
        <v>627</v>
      </c>
      <c r="C32" s="199"/>
      <c r="D32" s="212"/>
      <c r="E32" s="200"/>
      <c r="F32" s="201"/>
      <c r="G32" s="202"/>
    </row>
    <row r="33" spans="1:7">
      <c r="A33" s="212"/>
      <c r="B33" s="242" t="s">
        <v>628</v>
      </c>
      <c r="C33" s="243"/>
      <c r="D33" s="212"/>
      <c r="E33" s="200"/>
      <c r="F33" s="201"/>
      <c r="G33" s="202"/>
    </row>
    <row r="34" spans="1:7">
      <c r="A34" s="212"/>
      <c r="B34" s="199" t="s">
        <v>629</v>
      </c>
      <c r="C34" s="199"/>
      <c r="D34" s="212"/>
      <c r="E34" s="200"/>
      <c r="F34" s="201"/>
      <c r="G34" s="202"/>
    </row>
    <row r="35" spans="1:7">
      <c r="A35" s="212"/>
      <c r="B35" s="204"/>
      <c r="C35" s="204"/>
      <c r="D35" s="212"/>
      <c r="E35" s="200"/>
      <c r="F35" s="201"/>
      <c r="G35" s="202"/>
    </row>
    <row r="36" spans="1:7">
      <c r="A36" s="198" t="s">
        <v>17</v>
      </c>
      <c r="B36" s="198"/>
      <c r="C36" s="198"/>
      <c r="D36" s="198"/>
      <c r="E36" s="198"/>
      <c r="F36" s="198"/>
      <c r="G36" s="198"/>
    </row>
    <row r="37" spans="1:7">
      <c r="A37" s="190" t="s">
        <v>13</v>
      </c>
      <c r="B37" s="205" t="s">
        <v>630</v>
      </c>
      <c r="C37" s="206"/>
      <c r="D37" s="190" t="s">
        <v>6</v>
      </c>
      <c r="E37" s="205" t="s">
        <v>26</v>
      </c>
      <c r="F37" s="209"/>
      <c r="G37" s="206"/>
    </row>
    <row r="38" spans="1:7">
      <c r="A38" s="192"/>
      <c r="B38" s="207"/>
      <c r="C38" s="208"/>
      <c r="D38" s="192"/>
      <c r="E38" s="207"/>
      <c r="F38" s="210"/>
      <c r="G38" s="208"/>
    </row>
    <row r="39" spans="1:7">
      <c r="A39" s="198" t="s">
        <v>31</v>
      </c>
      <c r="B39" s="198"/>
      <c r="C39" s="198"/>
      <c r="D39" s="198"/>
      <c r="E39" s="198"/>
      <c r="F39" s="198"/>
      <c r="G39" s="198"/>
    </row>
    <row r="40" spans="1:7">
      <c r="A40" s="190" t="s">
        <v>13</v>
      </c>
      <c r="B40" s="180" t="s">
        <v>631</v>
      </c>
      <c r="C40" s="180"/>
      <c r="D40" s="180"/>
      <c r="E40" s="190" t="s">
        <v>6</v>
      </c>
      <c r="F40" s="181"/>
      <c r="G40" s="181"/>
    </row>
    <row r="41" spans="1:7">
      <c r="A41" s="191"/>
      <c r="B41" s="180" t="s">
        <v>632</v>
      </c>
      <c r="C41" s="180"/>
      <c r="D41" s="180"/>
      <c r="E41" s="191"/>
      <c r="F41" s="181"/>
      <c r="G41" s="181"/>
    </row>
    <row r="42" spans="1:7">
      <c r="A42" s="191"/>
      <c r="B42" s="180" t="s">
        <v>633</v>
      </c>
      <c r="C42" s="180"/>
      <c r="D42" s="180"/>
      <c r="E42" s="191"/>
      <c r="F42" s="181"/>
      <c r="G42" s="181"/>
    </row>
    <row r="43" spans="1:7">
      <c r="A43" s="191"/>
      <c r="B43" s="180" t="s">
        <v>634</v>
      </c>
      <c r="C43" s="180"/>
      <c r="D43" s="180"/>
      <c r="E43" s="191"/>
      <c r="F43" s="181"/>
      <c r="G43" s="181"/>
    </row>
    <row r="44" spans="1:7">
      <c r="A44" s="191"/>
      <c r="B44" s="193" t="s">
        <v>635</v>
      </c>
      <c r="C44" s="194"/>
      <c r="D44" s="195"/>
      <c r="E44" s="191"/>
      <c r="F44" s="196"/>
      <c r="G44" s="197"/>
    </row>
    <row r="45" spans="1:7">
      <c r="A45" s="191"/>
      <c r="B45" s="193" t="s">
        <v>641</v>
      </c>
      <c r="C45" s="194"/>
      <c r="D45" s="195"/>
      <c r="E45" s="191"/>
      <c r="F45" s="128"/>
      <c r="G45" s="129"/>
    </row>
    <row r="46" spans="1:7">
      <c r="A46" s="191"/>
      <c r="B46" s="193" t="s">
        <v>636</v>
      </c>
      <c r="C46" s="194"/>
      <c r="D46" s="195"/>
      <c r="E46" s="191"/>
      <c r="F46" s="196"/>
      <c r="G46" s="197"/>
    </row>
    <row r="47" spans="1:7">
      <c r="A47" s="191"/>
      <c r="B47" s="193" t="s">
        <v>637</v>
      </c>
      <c r="C47" s="194"/>
      <c r="D47" s="195"/>
      <c r="E47" s="191"/>
      <c r="F47" s="196"/>
      <c r="G47" s="197"/>
    </row>
    <row r="48" spans="1:7">
      <c r="A48" s="191"/>
      <c r="B48" s="180" t="s">
        <v>638</v>
      </c>
      <c r="C48" s="180"/>
      <c r="D48" s="180"/>
      <c r="E48" s="191"/>
      <c r="F48" s="181"/>
      <c r="G48" s="181"/>
    </row>
    <row r="49" spans="1:7">
      <c r="A49" s="191"/>
      <c r="B49" s="180" t="s">
        <v>639</v>
      </c>
      <c r="C49" s="180"/>
      <c r="D49" s="180"/>
      <c r="E49" s="191"/>
      <c r="F49" s="196"/>
      <c r="G49" s="197"/>
    </row>
    <row r="50" spans="1:7">
      <c r="A50" s="191"/>
      <c r="B50" s="244" t="s">
        <v>640</v>
      </c>
      <c r="C50" s="245"/>
      <c r="D50" s="246"/>
      <c r="E50" s="191"/>
      <c r="F50" s="128"/>
      <c r="G50" s="129"/>
    </row>
    <row r="51" spans="1:7">
      <c r="A51" s="192"/>
      <c r="B51" s="244" t="s">
        <v>642</v>
      </c>
      <c r="C51" s="245"/>
      <c r="D51" s="246"/>
      <c r="E51" s="192"/>
      <c r="F51" s="181"/>
      <c r="G51" s="181"/>
    </row>
    <row r="52" spans="1:7">
      <c r="A52" s="182" t="s">
        <v>28</v>
      </c>
      <c r="B52" s="182"/>
      <c r="C52" s="182"/>
      <c r="D52" s="182"/>
      <c r="E52" s="182"/>
      <c r="F52" s="182"/>
      <c r="G52" s="182"/>
    </row>
    <row r="53" spans="1:7">
      <c r="A53" s="183" t="s">
        <v>13</v>
      </c>
      <c r="B53" s="3" t="s">
        <v>18</v>
      </c>
      <c r="C53" s="3" t="s">
        <v>19</v>
      </c>
      <c r="D53" s="183"/>
      <c r="E53" s="3" t="s">
        <v>18</v>
      </c>
      <c r="F53" s="185" t="s">
        <v>19</v>
      </c>
      <c r="G53" s="186"/>
    </row>
    <row r="54" spans="1:7">
      <c r="A54" s="184"/>
      <c r="B54" s="9" t="s">
        <v>616</v>
      </c>
      <c r="C54" s="10">
        <v>10000</v>
      </c>
      <c r="D54" s="184"/>
      <c r="E54" s="7"/>
      <c r="F54" s="187"/>
      <c r="G54" s="187"/>
    </row>
    <row r="55" spans="1:7">
      <c r="A55" s="184"/>
      <c r="B55" s="9" t="s">
        <v>617</v>
      </c>
      <c r="C55" s="10">
        <v>10000</v>
      </c>
      <c r="D55" s="184"/>
      <c r="E55" s="7"/>
      <c r="F55" s="187"/>
      <c r="G55" s="187"/>
    </row>
    <row r="56" spans="1:7">
      <c r="A56" s="184"/>
      <c r="B56" s="9" t="s">
        <v>643</v>
      </c>
      <c r="C56" s="10">
        <v>10000</v>
      </c>
      <c r="D56" s="184"/>
      <c r="E56" s="7"/>
      <c r="F56" s="188"/>
      <c r="G56" s="189"/>
    </row>
    <row r="57" spans="1:7">
      <c r="A57" s="184"/>
      <c r="B57" s="9" t="s">
        <v>644</v>
      </c>
      <c r="C57" s="10">
        <v>10000</v>
      </c>
      <c r="D57" s="184"/>
      <c r="E57" s="7"/>
      <c r="F57" s="188"/>
      <c r="G57" s="189"/>
    </row>
    <row r="58" spans="1:7">
      <c r="A58" s="184"/>
      <c r="B58" s="9" t="s">
        <v>645</v>
      </c>
      <c r="C58" s="10">
        <v>12000</v>
      </c>
      <c r="D58" s="184"/>
      <c r="E58" s="7"/>
      <c r="F58" s="188"/>
      <c r="G58" s="189"/>
    </row>
    <row r="59" spans="1:7">
      <c r="A59" s="184"/>
      <c r="B59" s="9"/>
      <c r="C59" s="10"/>
      <c r="D59" s="184"/>
      <c r="E59" s="7"/>
      <c r="F59" s="188"/>
      <c r="G59" s="189"/>
    </row>
    <row r="60" spans="1:7">
      <c r="A60" s="184"/>
      <c r="B60" s="9"/>
      <c r="C60" s="10"/>
      <c r="D60" s="184"/>
      <c r="E60" s="7"/>
      <c r="F60" s="188"/>
      <c r="G60" s="189"/>
    </row>
    <row r="61" spans="1:7" ht="18" thickBot="1">
      <c r="A61" s="184"/>
      <c r="B61" s="11"/>
      <c r="C61" s="12"/>
      <c r="D61" s="184"/>
      <c r="E61" s="13"/>
      <c r="F61" s="175"/>
      <c r="G61" s="175"/>
    </row>
    <row r="62" spans="1:7" ht="18.75" thickTop="1" thickBot="1">
      <c r="A62" s="14" t="s">
        <v>27</v>
      </c>
      <c r="B62" s="15">
        <f>C54+C55+C56+C57+C58+C59</f>
        <v>52000</v>
      </c>
      <c r="C62" s="16"/>
      <c r="D62" s="17"/>
      <c r="E62" s="18"/>
      <c r="F62" s="16"/>
      <c r="G62" s="19"/>
    </row>
    <row r="63" spans="1:7">
      <c r="A63" s="176"/>
      <c r="B63" s="176"/>
      <c r="C63" s="176"/>
      <c r="D63" s="176"/>
      <c r="E63" s="176"/>
      <c r="F63" s="176"/>
      <c r="G63" s="176"/>
    </row>
    <row r="64" spans="1:7">
      <c r="A64" s="177"/>
      <c r="B64" s="178"/>
      <c r="C64" s="178"/>
      <c r="D64" s="178"/>
      <c r="E64" s="178"/>
      <c r="F64" s="178"/>
      <c r="G64" s="179"/>
    </row>
    <row r="68" spans="3:3">
      <c r="C68" t="s">
        <v>16</v>
      </c>
    </row>
  </sheetData>
  <mergeCells count="90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43:G43"/>
    <mergeCell ref="F51:G51"/>
    <mergeCell ref="B44:D44"/>
    <mergeCell ref="F44:G44"/>
    <mergeCell ref="B46:D46"/>
    <mergeCell ref="F46:G46"/>
    <mergeCell ref="B47:D47"/>
    <mergeCell ref="B45:D45"/>
    <mergeCell ref="B51:D51"/>
    <mergeCell ref="B50:D50"/>
    <mergeCell ref="A63:G63"/>
    <mergeCell ref="A64:G64"/>
    <mergeCell ref="F47:G47"/>
    <mergeCell ref="B48:D48"/>
    <mergeCell ref="F48:G48"/>
    <mergeCell ref="B49:D49"/>
    <mergeCell ref="F49:G49"/>
    <mergeCell ref="A40:A51"/>
    <mergeCell ref="B40:D40"/>
    <mergeCell ref="E40:E51"/>
    <mergeCell ref="F40:G40"/>
    <mergeCell ref="B41:D41"/>
    <mergeCell ref="F41:G41"/>
    <mergeCell ref="B42:D42"/>
    <mergeCell ref="F42:G42"/>
    <mergeCell ref="B43:D43"/>
    <mergeCell ref="A52:G52"/>
    <mergeCell ref="A53:A61"/>
    <mergeCell ref="D53:D61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</mergeCells>
  <phoneticPr fontId="11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68"/>
  <sheetViews>
    <sheetView workbookViewId="0">
      <selection activeCell="D17" sqref="D17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25" t="s">
        <v>261</v>
      </c>
      <c r="B1" s="225"/>
      <c r="C1" s="225"/>
      <c r="D1" s="225"/>
      <c r="E1" s="225"/>
      <c r="F1" s="225"/>
      <c r="G1" s="225"/>
    </row>
    <row r="2" spans="1:8" ht="20.100000000000001" customHeight="1">
      <c r="A2" s="137" t="s">
        <v>24</v>
      </c>
      <c r="B2" s="226" t="s">
        <v>663</v>
      </c>
      <c r="C2" s="227"/>
      <c r="D2" s="137" t="s">
        <v>1</v>
      </c>
      <c r="E2" s="146" t="s">
        <v>665</v>
      </c>
      <c r="F2" s="138" t="s">
        <v>0</v>
      </c>
      <c r="G2" s="1"/>
    </row>
    <row r="3" spans="1:8" ht="24" customHeight="1">
      <c r="A3" s="211" t="s">
        <v>15</v>
      </c>
      <c r="B3" s="211"/>
      <c r="C3" s="211"/>
      <c r="D3" s="228" t="s">
        <v>16</v>
      </c>
      <c r="E3" s="135" t="s">
        <v>23</v>
      </c>
      <c r="F3" s="135"/>
      <c r="G3" s="230"/>
      <c r="H3" s="230"/>
    </row>
    <row r="4" spans="1:8" ht="20.100000000000001" customHeight="1">
      <c r="A4" s="137" t="s">
        <v>2</v>
      </c>
      <c r="B4" s="231">
        <v>979400</v>
      </c>
      <c r="C4" s="232"/>
      <c r="D4" s="229"/>
      <c r="E4" s="219" t="s">
        <v>528</v>
      </c>
      <c r="F4" s="233"/>
      <c r="G4" s="234"/>
    </row>
    <row r="5" spans="1:8" ht="20.100000000000001" customHeight="1">
      <c r="A5" s="137" t="s">
        <v>3</v>
      </c>
      <c r="B5" s="235">
        <f>B6-B4</f>
        <v>708200</v>
      </c>
      <c r="C5" s="218"/>
      <c r="D5" s="229"/>
      <c r="E5" s="220" t="s">
        <v>529</v>
      </c>
      <c r="F5" s="236"/>
      <c r="G5" s="237"/>
    </row>
    <row r="6" spans="1:8" ht="20.100000000000001" customHeight="1">
      <c r="A6" s="137" t="s">
        <v>4</v>
      </c>
      <c r="B6" s="231">
        <v>1687600</v>
      </c>
      <c r="C6" s="232"/>
      <c r="D6" s="229"/>
      <c r="E6" s="221" t="s">
        <v>530</v>
      </c>
      <c r="F6" s="238"/>
      <c r="G6" s="239"/>
    </row>
    <row r="7" spans="1:8" ht="27.95" customHeight="1">
      <c r="A7" s="139" t="s">
        <v>14</v>
      </c>
      <c r="B7" s="139"/>
      <c r="C7" s="139"/>
      <c r="D7" s="2"/>
      <c r="E7" s="4"/>
      <c r="F7" s="4"/>
      <c r="G7" s="4"/>
    </row>
    <row r="8" spans="1:8" ht="20.100000000000001" customHeight="1">
      <c r="A8" s="219" t="s">
        <v>29</v>
      </c>
      <c r="B8" s="1" t="s">
        <v>694</v>
      </c>
      <c r="C8" s="1">
        <v>4</v>
      </c>
      <c r="D8" s="222" t="s">
        <v>5</v>
      </c>
      <c r="E8" s="8" t="s">
        <v>449</v>
      </c>
      <c r="F8" s="138"/>
      <c r="G8" s="5"/>
    </row>
    <row r="9" spans="1:8" ht="20.100000000000001" customHeight="1">
      <c r="A9" s="220"/>
      <c r="B9" s="1" t="s">
        <v>695</v>
      </c>
      <c r="C9" s="1">
        <v>3</v>
      </c>
      <c r="D9" s="223"/>
      <c r="E9" s="8" t="s">
        <v>411</v>
      </c>
      <c r="F9" s="138"/>
      <c r="G9" s="138"/>
      <c r="H9" t="s">
        <v>319</v>
      </c>
    </row>
    <row r="10" spans="1:8" ht="20.100000000000001" customHeight="1">
      <c r="A10" s="220"/>
      <c r="B10" s="1" t="s">
        <v>696</v>
      </c>
      <c r="C10" s="1">
        <v>3</v>
      </c>
      <c r="D10" s="223"/>
      <c r="E10" s="8" t="s">
        <v>229</v>
      </c>
      <c r="F10" s="138"/>
      <c r="G10" s="138"/>
    </row>
    <row r="11" spans="1:8" ht="20.100000000000001" customHeight="1">
      <c r="A11" s="221"/>
      <c r="B11" s="1" t="s">
        <v>697</v>
      </c>
      <c r="C11" s="1">
        <v>2</v>
      </c>
      <c r="D11" s="224"/>
      <c r="E11" s="8"/>
      <c r="F11" s="138"/>
      <c r="G11" s="138"/>
    </row>
    <row r="12" spans="1:8" ht="27.95" customHeight="1">
      <c r="A12" s="139" t="s">
        <v>21</v>
      </c>
      <c r="B12" s="139"/>
      <c r="C12" s="139"/>
      <c r="D12" s="139"/>
      <c r="E12" s="2"/>
      <c r="F12" s="2"/>
      <c r="G12" s="136"/>
    </row>
    <row r="13" spans="1:8" ht="18.95" customHeight="1">
      <c r="A13" s="1"/>
      <c r="B13" s="138" t="s">
        <v>7</v>
      </c>
      <c r="C13" s="138" t="s">
        <v>10</v>
      </c>
      <c r="D13" s="138" t="s">
        <v>11</v>
      </c>
      <c r="E13" s="216" t="s">
        <v>12</v>
      </c>
      <c r="F13" s="217"/>
      <c r="G13" s="218"/>
    </row>
    <row r="14" spans="1:8" ht="17.100000000000001" customHeight="1">
      <c r="A14" s="190" t="s">
        <v>8</v>
      </c>
      <c r="B14" s="6">
        <v>4.1666666666666664E-2</v>
      </c>
      <c r="C14" s="137" t="s">
        <v>651</v>
      </c>
      <c r="D14" s="137">
        <v>4</v>
      </c>
      <c r="E14" s="216"/>
      <c r="F14" s="217"/>
      <c r="G14" s="218"/>
    </row>
    <row r="15" spans="1:8" ht="18.95" customHeight="1">
      <c r="A15" s="191"/>
      <c r="B15" s="6"/>
      <c r="C15" s="137"/>
      <c r="D15" s="137"/>
      <c r="E15" s="216"/>
      <c r="F15" s="217"/>
      <c r="G15" s="218"/>
    </row>
    <row r="16" spans="1:8" ht="18.95" customHeight="1">
      <c r="A16" s="191"/>
      <c r="B16" s="6"/>
      <c r="C16" s="137"/>
      <c r="D16" s="137"/>
      <c r="E16" s="216"/>
      <c r="F16" s="217"/>
      <c r="G16" s="218"/>
    </row>
    <row r="17" spans="1:7">
      <c r="A17" s="191"/>
      <c r="B17" s="6"/>
      <c r="C17" s="137"/>
      <c r="D17" s="137"/>
      <c r="E17" s="216"/>
      <c r="F17" s="217"/>
      <c r="G17" s="218"/>
    </row>
    <row r="18" spans="1:7">
      <c r="A18" s="191"/>
      <c r="B18" s="6"/>
      <c r="C18" s="137"/>
      <c r="D18" s="137"/>
      <c r="E18" s="216"/>
      <c r="F18" s="217"/>
      <c r="G18" s="218"/>
    </row>
    <row r="19" spans="1:7">
      <c r="A19" s="191"/>
      <c r="B19" s="6"/>
      <c r="C19" s="137"/>
      <c r="D19" s="137"/>
      <c r="E19" s="216"/>
      <c r="F19" s="217"/>
      <c r="G19" s="218"/>
    </row>
    <row r="20" spans="1:7">
      <c r="A20" s="191"/>
      <c r="B20" s="6"/>
      <c r="C20" s="137"/>
      <c r="D20" s="137"/>
      <c r="E20" s="216"/>
      <c r="F20" s="217"/>
      <c r="G20" s="218"/>
    </row>
    <row r="21" spans="1:7">
      <c r="A21" s="191"/>
      <c r="B21" s="6"/>
      <c r="C21" s="137"/>
      <c r="D21" s="137"/>
      <c r="E21" s="216"/>
      <c r="F21" s="217"/>
      <c r="G21" s="218"/>
    </row>
    <row r="22" spans="1:7">
      <c r="A22" s="192"/>
      <c r="B22" s="6"/>
      <c r="C22" s="137"/>
      <c r="D22" s="137"/>
      <c r="E22" s="216"/>
      <c r="F22" s="217"/>
      <c r="G22" s="218"/>
    </row>
    <row r="23" spans="1:7">
      <c r="A23" s="212" t="s">
        <v>9</v>
      </c>
      <c r="B23" s="6">
        <v>0.25</v>
      </c>
      <c r="C23" s="137" t="s">
        <v>650</v>
      </c>
      <c r="D23" s="137">
        <v>2</v>
      </c>
      <c r="E23" s="215"/>
      <c r="F23" s="215"/>
      <c r="G23" s="215"/>
    </row>
    <row r="24" spans="1:7">
      <c r="A24" s="212"/>
      <c r="B24" s="6">
        <v>0.25</v>
      </c>
      <c r="C24" s="137" t="s">
        <v>649</v>
      </c>
      <c r="D24" s="137">
        <v>3</v>
      </c>
      <c r="E24" s="215"/>
      <c r="F24" s="215"/>
      <c r="G24" s="215"/>
    </row>
    <row r="25" spans="1:7">
      <c r="A25" s="212"/>
      <c r="B25" s="6"/>
      <c r="C25" s="137"/>
      <c r="D25" s="137"/>
      <c r="E25" s="215"/>
      <c r="F25" s="215"/>
      <c r="G25" s="215"/>
    </row>
    <row r="26" spans="1:7">
      <c r="A26" s="212"/>
      <c r="B26" s="6"/>
      <c r="C26" s="137"/>
      <c r="D26" s="137"/>
      <c r="E26" s="215"/>
      <c r="F26" s="215"/>
      <c r="G26" s="215"/>
    </row>
    <row r="27" spans="1:7">
      <c r="A27" s="212"/>
      <c r="B27" s="6"/>
      <c r="C27" s="137"/>
      <c r="D27" s="137"/>
      <c r="E27" s="216"/>
      <c r="F27" s="217"/>
      <c r="G27" s="218"/>
    </row>
    <row r="28" spans="1:7">
      <c r="A28" s="212"/>
      <c r="B28" s="6"/>
      <c r="C28" s="137"/>
      <c r="D28" s="137"/>
      <c r="E28" s="215"/>
      <c r="F28" s="215"/>
      <c r="G28" s="215"/>
    </row>
    <row r="29" spans="1:7">
      <c r="A29" s="211" t="s">
        <v>20</v>
      </c>
      <c r="B29" s="211"/>
      <c r="C29" s="211"/>
      <c r="D29" s="211"/>
      <c r="E29" s="211"/>
      <c r="F29" s="211"/>
      <c r="G29" s="211"/>
    </row>
    <row r="30" spans="1:7">
      <c r="A30" s="212" t="s">
        <v>13</v>
      </c>
      <c r="B30" s="213" t="s">
        <v>653</v>
      </c>
      <c r="C30" s="214"/>
      <c r="D30" s="212" t="s">
        <v>30</v>
      </c>
      <c r="E30" s="205"/>
      <c r="F30" s="209"/>
      <c r="G30" s="206"/>
    </row>
    <row r="31" spans="1:7">
      <c r="A31" s="212"/>
      <c r="B31" s="199" t="s">
        <v>654</v>
      </c>
      <c r="C31" s="199"/>
      <c r="D31" s="212"/>
      <c r="E31" s="200"/>
      <c r="F31" s="201"/>
      <c r="G31" s="202"/>
    </row>
    <row r="32" spans="1:7">
      <c r="A32" s="212"/>
      <c r="B32" s="199" t="s">
        <v>655</v>
      </c>
      <c r="C32" s="199"/>
      <c r="D32" s="212"/>
      <c r="E32" s="200"/>
      <c r="F32" s="201"/>
      <c r="G32" s="202"/>
    </row>
    <row r="33" spans="1:7">
      <c r="A33" s="212"/>
      <c r="B33" s="242" t="s">
        <v>656</v>
      </c>
      <c r="C33" s="243"/>
      <c r="D33" s="212"/>
      <c r="E33" s="200"/>
      <c r="F33" s="201"/>
      <c r="G33" s="202"/>
    </row>
    <row r="34" spans="1:7">
      <c r="A34" s="212"/>
      <c r="B34" s="240"/>
      <c r="C34" s="240"/>
      <c r="D34" s="212"/>
      <c r="E34" s="200"/>
      <c r="F34" s="201"/>
      <c r="G34" s="202"/>
    </row>
    <row r="35" spans="1:7">
      <c r="A35" s="212"/>
      <c r="B35" s="204"/>
      <c r="C35" s="204"/>
      <c r="D35" s="212"/>
      <c r="E35" s="200"/>
      <c r="F35" s="201"/>
      <c r="G35" s="202"/>
    </row>
    <row r="36" spans="1:7">
      <c r="A36" s="198" t="s">
        <v>17</v>
      </c>
      <c r="B36" s="198"/>
      <c r="C36" s="198"/>
      <c r="D36" s="198"/>
      <c r="E36" s="198"/>
      <c r="F36" s="198"/>
      <c r="G36" s="198"/>
    </row>
    <row r="37" spans="1:7">
      <c r="A37" s="190" t="s">
        <v>13</v>
      </c>
      <c r="B37" s="205" t="s">
        <v>26</v>
      </c>
      <c r="C37" s="206"/>
      <c r="D37" s="190" t="s">
        <v>6</v>
      </c>
      <c r="E37" s="205" t="s">
        <v>652</v>
      </c>
      <c r="F37" s="209"/>
      <c r="G37" s="206"/>
    </row>
    <row r="38" spans="1:7">
      <c r="A38" s="192"/>
      <c r="B38" s="207"/>
      <c r="C38" s="208"/>
      <c r="D38" s="192"/>
      <c r="E38" s="207"/>
      <c r="F38" s="210"/>
      <c r="G38" s="208"/>
    </row>
    <row r="39" spans="1:7">
      <c r="A39" s="198" t="s">
        <v>31</v>
      </c>
      <c r="B39" s="198"/>
      <c r="C39" s="198"/>
      <c r="D39" s="198"/>
      <c r="E39" s="198"/>
      <c r="F39" s="198"/>
      <c r="G39" s="198"/>
    </row>
    <row r="40" spans="1:7">
      <c r="A40" s="190" t="s">
        <v>13</v>
      </c>
      <c r="B40" s="180" t="s">
        <v>657</v>
      </c>
      <c r="C40" s="180"/>
      <c r="D40" s="180"/>
      <c r="E40" s="190" t="s">
        <v>6</v>
      </c>
      <c r="F40" s="181"/>
      <c r="G40" s="181"/>
    </row>
    <row r="41" spans="1:7">
      <c r="A41" s="191"/>
      <c r="B41" s="180" t="s">
        <v>658</v>
      </c>
      <c r="C41" s="180"/>
      <c r="D41" s="180"/>
      <c r="E41" s="191"/>
      <c r="F41" s="181"/>
      <c r="G41" s="181"/>
    </row>
    <row r="42" spans="1:7">
      <c r="A42" s="191"/>
      <c r="B42" s="180" t="s">
        <v>659</v>
      </c>
      <c r="C42" s="180"/>
      <c r="D42" s="180"/>
      <c r="E42" s="191"/>
      <c r="F42" s="181"/>
      <c r="G42" s="181"/>
    </row>
    <row r="43" spans="1:7">
      <c r="A43" s="191"/>
      <c r="B43" s="180" t="s">
        <v>660</v>
      </c>
      <c r="C43" s="180"/>
      <c r="D43" s="180"/>
      <c r="E43" s="191"/>
      <c r="F43" s="181"/>
      <c r="G43" s="181"/>
    </row>
    <row r="44" spans="1:7">
      <c r="A44" s="191"/>
      <c r="B44" s="193" t="s">
        <v>661</v>
      </c>
      <c r="C44" s="194"/>
      <c r="D44" s="195"/>
      <c r="E44" s="191"/>
      <c r="F44" s="196"/>
      <c r="G44" s="197"/>
    </row>
    <row r="45" spans="1:7">
      <c r="A45" s="191"/>
      <c r="B45" s="193" t="s">
        <v>662</v>
      </c>
      <c r="C45" s="194"/>
      <c r="D45" s="195"/>
      <c r="E45" s="191"/>
      <c r="F45" s="140"/>
      <c r="G45" s="141"/>
    </row>
    <row r="46" spans="1:7">
      <c r="A46" s="191"/>
      <c r="B46" s="193"/>
      <c r="C46" s="194"/>
      <c r="D46" s="195"/>
      <c r="E46" s="191"/>
      <c r="F46" s="196"/>
      <c r="G46" s="197"/>
    </row>
    <row r="47" spans="1:7">
      <c r="A47" s="191"/>
      <c r="B47" s="193"/>
      <c r="C47" s="194"/>
      <c r="D47" s="195"/>
      <c r="E47" s="191"/>
      <c r="F47" s="196"/>
      <c r="G47" s="197"/>
    </row>
    <row r="48" spans="1:7">
      <c r="A48" s="191"/>
      <c r="B48" s="180"/>
      <c r="C48" s="180"/>
      <c r="D48" s="180"/>
      <c r="E48" s="191"/>
      <c r="F48" s="181"/>
      <c r="G48" s="181"/>
    </row>
    <row r="49" spans="1:7">
      <c r="A49" s="191"/>
      <c r="B49" s="180"/>
      <c r="C49" s="180"/>
      <c r="D49" s="180"/>
      <c r="E49" s="191"/>
      <c r="F49" s="196"/>
      <c r="G49" s="197"/>
    </row>
    <row r="50" spans="1:7">
      <c r="A50" s="191"/>
      <c r="B50" s="244"/>
      <c r="C50" s="245"/>
      <c r="D50" s="246"/>
      <c r="E50" s="191"/>
      <c r="F50" s="140"/>
      <c r="G50" s="141"/>
    </row>
    <row r="51" spans="1:7">
      <c r="A51" s="192"/>
      <c r="B51" s="244"/>
      <c r="C51" s="245"/>
      <c r="D51" s="246"/>
      <c r="E51" s="192"/>
      <c r="F51" s="181"/>
      <c r="G51" s="181"/>
    </row>
    <row r="52" spans="1:7">
      <c r="A52" s="182" t="s">
        <v>28</v>
      </c>
      <c r="B52" s="182"/>
      <c r="C52" s="182"/>
      <c r="D52" s="182"/>
      <c r="E52" s="182"/>
      <c r="F52" s="182"/>
      <c r="G52" s="182"/>
    </row>
    <row r="53" spans="1:7">
      <c r="A53" s="183" t="s">
        <v>13</v>
      </c>
      <c r="B53" s="3" t="s">
        <v>18</v>
      </c>
      <c r="C53" s="3" t="s">
        <v>19</v>
      </c>
      <c r="D53" s="183"/>
      <c r="E53" s="3" t="s">
        <v>18</v>
      </c>
      <c r="F53" s="185" t="s">
        <v>19</v>
      </c>
      <c r="G53" s="186"/>
    </row>
    <row r="54" spans="1:7">
      <c r="A54" s="184"/>
      <c r="B54" s="9"/>
      <c r="C54" s="10"/>
      <c r="D54" s="184"/>
      <c r="E54" s="7"/>
      <c r="F54" s="187"/>
      <c r="G54" s="187"/>
    </row>
    <row r="55" spans="1:7">
      <c r="A55" s="184"/>
      <c r="B55" s="9"/>
      <c r="C55" s="10"/>
      <c r="D55" s="184"/>
      <c r="E55" s="7"/>
      <c r="F55" s="187"/>
      <c r="G55" s="187"/>
    </row>
    <row r="56" spans="1:7">
      <c r="A56" s="184"/>
      <c r="B56" s="9"/>
      <c r="C56" s="10"/>
      <c r="D56" s="184"/>
      <c r="E56" s="7"/>
      <c r="F56" s="188"/>
      <c r="G56" s="189"/>
    </row>
    <row r="57" spans="1:7">
      <c r="A57" s="184"/>
      <c r="B57" s="9"/>
      <c r="C57" s="10"/>
      <c r="D57" s="184"/>
      <c r="E57" s="7"/>
      <c r="F57" s="188"/>
      <c r="G57" s="189"/>
    </row>
    <row r="58" spans="1:7">
      <c r="A58" s="184"/>
      <c r="B58" s="9"/>
      <c r="C58" s="10"/>
      <c r="D58" s="184"/>
      <c r="E58" s="7"/>
      <c r="F58" s="188"/>
      <c r="G58" s="189"/>
    </row>
    <row r="59" spans="1:7">
      <c r="A59" s="184"/>
      <c r="B59" s="9"/>
      <c r="C59" s="10"/>
      <c r="D59" s="184"/>
      <c r="E59" s="7"/>
      <c r="F59" s="188"/>
      <c r="G59" s="189"/>
    </row>
    <row r="60" spans="1:7">
      <c r="A60" s="184"/>
      <c r="B60" s="9"/>
      <c r="C60" s="10"/>
      <c r="D60" s="184"/>
      <c r="E60" s="7"/>
      <c r="F60" s="188"/>
      <c r="G60" s="189"/>
    </row>
    <row r="61" spans="1:7" ht="18" thickBot="1">
      <c r="A61" s="184"/>
      <c r="B61" s="11"/>
      <c r="C61" s="12"/>
      <c r="D61" s="184"/>
      <c r="E61" s="13"/>
      <c r="F61" s="175"/>
      <c r="G61" s="175"/>
    </row>
    <row r="62" spans="1:7" ht="18.75" thickTop="1" thickBot="1">
      <c r="A62" s="14" t="s">
        <v>27</v>
      </c>
      <c r="B62" s="15">
        <f>C54+C55+C56+C57+C58+C59</f>
        <v>0</v>
      </c>
      <c r="C62" s="16"/>
      <c r="D62" s="17"/>
      <c r="E62" s="18"/>
      <c r="F62" s="16"/>
      <c r="G62" s="19"/>
    </row>
    <row r="63" spans="1:7">
      <c r="A63" s="176"/>
      <c r="B63" s="176"/>
      <c r="C63" s="176"/>
      <c r="D63" s="176"/>
      <c r="E63" s="176"/>
      <c r="F63" s="176"/>
      <c r="G63" s="176"/>
    </row>
    <row r="64" spans="1:7">
      <c r="A64" s="177"/>
      <c r="B64" s="178"/>
      <c r="C64" s="178"/>
      <c r="D64" s="178"/>
      <c r="E64" s="178"/>
      <c r="F64" s="178"/>
      <c r="G64" s="179"/>
    </row>
    <row r="68" spans="3:3">
      <c r="C68" t="s">
        <v>16</v>
      </c>
    </row>
  </sheetData>
  <mergeCells count="90">
    <mergeCell ref="A63:G63"/>
    <mergeCell ref="A64:G64"/>
    <mergeCell ref="A52:G52"/>
    <mergeCell ref="A53:A61"/>
    <mergeCell ref="D53:D61"/>
    <mergeCell ref="F53:G53"/>
    <mergeCell ref="F54:G54"/>
    <mergeCell ref="F55:G55"/>
    <mergeCell ref="F56:G56"/>
    <mergeCell ref="F57:G57"/>
    <mergeCell ref="F58:G58"/>
    <mergeCell ref="F59:G59"/>
    <mergeCell ref="B49:D49"/>
    <mergeCell ref="F49:G49"/>
    <mergeCell ref="B50:D50"/>
    <mergeCell ref="F60:G60"/>
    <mergeCell ref="F61:G61"/>
    <mergeCell ref="F46:G46"/>
    <mergeCell ref="B47:D47"/>
    <mergeCell ref="F47:G47"/>
    <mergeCell ref="B48:D48"/>
    <mergeCell ref="F48:G48"/>
    <mergeCell ref="A40:A51"/>
    <mergeCell ref="B40:D40"/>
    <mergeCell ref="E40:E51"/>
    <mergeCell ref="F40:G40"/>
    <mergeCell ref="B41:D41"/>
    <mergeCell ref="F41:G41"/>
    <mergeCell ref="B42:D42"/>
    <mergeCell ref="F42:G42"/>
    <mergeCell ref="B43:D43"/>
    <mergeCell ref="F43:G43"/>
    <mergeCell ref="B51:D51"/>
    <mergeCell ref="F51:G51"/>
    <mergeCell ref="B44:D44"/>
    <mergeCell ref="F44:G44"/>
    <mergeCell ref="B45:D45"/>
    <mergeCell ref="B46:D46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68"/>
  <sheetViews>
    <sheetView workbookViewId="0">
      <selection activeCell="E8" sqref="E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25" t="s">
        <v>261</v>
      </c>
      <c r="B1" s="225"/>
      <c r="C1" s="225"/>
      <c r="D1" s="225"/>
      <c r="E1" s="225"/>
      <c r="F1" s="225"/>
      <c r="G1" s="225"/>
    </row>
    <row r="2" spans="1:8" ht="20.100000000000001" customHeight="1">
      <c r="A2" s="146" t="s">
        <v>24</v>
      </c>
      <c r="B2" s="226" t="s">
        <v>664</v>
      </c>
      <c r="C2" s="227"/>
      <c r="D2" s="146" t="s">
        <v>1</v>
      </c>
      <c r="E2" s="146" t="s">
        <v>666</v>
      </c>
      <c r="F2" s="147" t="s">
        <v>0</v>
      </c>
      <c r="G2" s="1"/>
    </row>
    <row r="3" spans="1:8" ht="24" customHeight="1">
      <c r="A3" s="211" t="s">
        <v>15</v>
      </c>
      <c r="B3" s="211"/>
      <c r="C3" s="211"/>
      <c r="D3" s="228" t="s">
        <v>16</v>
      </c>
      <c r="E3" s="145" t="s">
        <v>23</v>
      </c>
      <c r="F3" s="145"/>
      <c r="G3" s="230"/>
      <c r="H3" s="230"/>
    </row>
    <row r="4" spans="1:8" ht="20.100000000000001" customHeight="1">
      <c r="A4" s="146" t="s">
        <v>2</v>
      </c>
      <c r="B4" s="231"/>
      <c r="C4" s="232"/>
      <c r="D4" s="229"/>
      <c r="E4" s="219" t="s">
        <v>528</v>
      </c>
      <c r="F4" s="233"/>
      <c r="G4" s="234"/>
    </row>
    <row r="5" spans="1:8" ht="20.100000000000001" customHeight="1">
      <c r="A5" s="146" t="s">
        <v>3</v>
      </c>
      <c r="B5" s="235"/>
      <c r="C5" s="218"/>
      <c r="D5" s="229"/>
      <c r="E5" s="220" t="s">
        <v>529</v>
      </c>
      <c r="F5" s="236"/>
      <c r="G5" s="237"/>
    </row>
    <row r="6" spans="1:8" ht="20.100000000000001" customHeight="1">
      <c r="A6" s="146" t="s">
        <v>4</v>
      </c>
      <c r="B6" s="231">
        <v>2378700</v>
      </c>
      <c r="C6" s="232"/>
      <c r="D6" s="229"/>
      <c r="E6" s="221" t="s">
        <v>530</v>
      </c>
      <c r="F6" s="238"/>
      <c r="G6" s="239"/>
    </row>
    <row r="7" spans="1:8" ht="27.95" customHeight="1">
      <c r="A7" s="144" t="s">
        <v>14</v>
      </c>
      <c r="B7" s="144"/>
      <c r="C7" s="144"/>
      <c r="D7" s="2"/>
      <c r="E7" s="4"/>
      <c r="F7" s="4"/>
      <c r="G7" s="4"/>
    </row>
    <row r="8" spans="1:8" ht="20.100000000000001" customHeight="1">
      <c r="A8" s="219" t="s">
        <v>29</v>
      </c>
      <c r="B8" s="1" t="s">
        <v>698</v>
      </c>
      <c r="C8" s="1">
        <v>3</v>
      </c>
      <c r="D8" s="222" t="s">
        <v>5</v>
      </c>
      <c r="E8" s="8" t="s">
        <v>449</v>
      </c>
      <c r="F8" s="147"/>
      <c r="G8" s="5"/>
    </row>
    <row r="9" spans="1:8" ht="20.100000000000001" customHeight="1">
      <c r="A9" s="220"/>
      <c r="B9" s="1" t="s">
        <v>699</v>
      </c>
      <c r="C9" s="1">
        <v>11</v>
      </c>
      <c r="D9" s="223"/>
      <c r="E9" s="8" t="s">
        <v>411</v>
      </c>
      <c r="F9" s="147"/>
      <c r="G9" s="147"/>
      <c r="H9" t="s">
        <v>319</v>
      </c>
    </row>
    <row r="10" spans="1:8" ht="20.100000000000001" customHeight="1">
      <c r="A10" s="220"/>
      <c r="B10" s="1" t="s">
        <v>694</v>
      </c>
      <c r="C10" s="1">
        <v>5</v>
      </c>
      <c r="D10" s="223"/>
      <c r="E10" s="8" t="s">
        <v>308</v>
      </c>
      <c r="F10" s="147"/>
      <c r="G10" s="147"/>
    </row>
    <row r="11" spans="1:8" ht="20.100000000000001" customHeight="1">
      <c r="A11" s="221"/>
      <c r="B11" s="1" t="s">
        <v>700</v>
      </c>
      <c r="C11" s="1">
        <v>3</v>
      </c>
      <c r="D11" s="224"/>
      <c r="E11" s="8"/>
      <c r="F11" s="147"/>
      <c r="G11" s="147"/>
    </row>
    <row r="12" spans="1:8" ht="27.95" customHeight="1">
      <c r="A12" s="144" t="s">
        <v>21</v>
      </c>
      <c r="B12" s="144"/>
      <c r="C12" s="144"/>
      <c r="D12" s="144"/>
      <c r="E12" s="2"/>
      <c r="F12" s="2"/>
      <c r="G12" s="148"/>
    </row>
    <row r="13" spans="1:8" ht="18.95" customHeight="1">
      <c r="A13" s="1"/>
      <c r="B13" s="147" t="s">
        <v>7</v>
      </c>
      <c r="C13" s="147" t="s">
        <v>10</v>
      </c>
      <c r="D13" s="147" t="s">
        <v>11</v>
      </c>
      <c r="E13" s="216" t="s">
        <v>12</v>
      </c>
      <c r="F13" s="217"/>
      <c r="G13" s="218"/>
    </row>
    <row r="14" spans="1:8" ht="17.100000000000001" customHeight="1">
      <c r="A14" s="190" t="s">
        <v>8</v>
      </c>
      <c r="B14" s="6">
        <v>0.5</v>
      </c>
      <c r="C14" s="146" t="s">
        <v>668</v>
      </c>
      <c r="D14" s="146">
        <v>4</v>
      </c>
      <c r="E14" s="216"/>
      <c r="F14" s="217"/>
      <c r="G14" s="218"/>
    </row>
    <row r="15" spans="1:8" ht="18.95" customHeight="1">
      <c r="A15" s="191"/>
      <c r="B15" s="6">
        <v>0.49305555555555558</v>
      </c>
      <c r="C15" s="146" t="s">
        <v>669</v>
      </c>
      <c r="D15" s="146">
        <v>6</v>
      </c>
      <c r="E15" s="216"/>
      <c r="F15" s="217"/>
      <c r="G15" s="218"/>
    </row>
    <row r="16" spans="1:8" ht="18.95" customHeight="1">
      <c r="A16" s="191"/>
      <c r="B16" s="6">
        <v>4.1666666666666664E-2</v>
      </c>
      <c r="C16" s="146" t="s">
        <v>670</v>
      </c>
      <c r="D16" s="146">
        <v>2</v>
      </c>
      <c r="E16" s="216"/>
      <c r="F16" s="217"/>
      <c r="G16" s="218"/>
    </row>
    <row r="17" spans="1:7">
      <c r="A17" s="191"/>
      <c r="B17" s="6">
        <v>6.25E-2</v>
      </c>
      <c r="C17" s="146" t="s">
        <v>671</v>
      </c>
      <c r="D17" s="146">
        <v>6</v>
      </c>
      <c r="E17" s="216"/>
      <c r="F17" s="217"/>
      <c r="G17" s="218"/>
    </row>
    <row r="18" spans="1:7">
      <c r="A18" s="191"/>
      <c r="B18" s="6"/>
      <c r="C18" s="146"/>
      <c r="D18" s="146"/>
      <c r="E18" s="216"/>
      <c r="F18" s="217"/>
      <c r="G18" s="218"/>
    </row>
    <row r="19" spans="1:7">
      <c r="A19" s="191"/>
      <c r="B19" s="6"/>
      <c r="C19" s="146"/>
      <c r="D19" s="146"/>
      <c r="E19" s="216"/>
      <c r="F19" s="217"/>
      <c r="G19" s="218"/>
    </row>
    <row r="20" spans="1:7">
      <c r="A20" s="191"/>
      <c r="B20" s="6"/>
      <c r="C20" s="146"/>
      <c r="D20" s="146"/>
      <c r="E20" s="216"/>
      <c r="F20" s="217"/>
      <c r="G20" s="218"/>
    </row>
    <row r="21" spans="1:7">
      <c r="A21" s="191"/>
      <c r="B21" s="6"/>
      <c r="C21" s="146"/>
      <c r="D21" s="146"/>
      <c r="E21" s="216"/>
      <c r="F21" s="217"/>
      <c r="G21" s="218"/>
    </row>
    <row r="22" spans="1:7">
      <c r="A22" s="192"/>
      <c r="B22" s="6"/>
      <c r="C22" s="146"/>
      <c r="D22" s="146"/>
      <c r="E22" s="216"/>
      <c r="F22" s="217"/>
      <c r="G22" s="218"/>
    </row>
    <row r="23" spans="1:7">
      <c r="A23" s="212" t="s">
        <v>9</v>
      </c>
      <c r="B23" s="6">
        <v>0.25</v>
      </c>
      <c r="C23" s="146" t="s">
        <v>667</v>
      </c>
      <c r="D23" s="146">
        <v>10</v>
      </c>
      <c r="E23" s="215"/>
      <c r="F23" s="215"/>
      <c r="G23" s="215"/>
    </row>
    <row r="24" spans="1:7">
      <c r="A24" s="212"/>
      <c r="B24" s="6"/>
      <c r="C24" s="146"/>
      <c r="D24" s="146"/>
      <c r="E24" s="215"/>
      <c r="F24" s="215"/>
      <c r="G24" s="215"/>
    </row>
    <row r="25" spans="1:7">
      <c r="A25" s="212"/>
      <c r="B25" s="6"/>
      <c r="C25" s="146"/>
      <c r="D25" s="146"/>
      <c r="E25" s="215"/>
      <c r="F25" s="215"/>
      <c r="G25" s="215"/>
    </row>
    <row r="26" spans="1:7">
      <c r="A26" s="212"/>
      <c r="B26" s="6"/>
      <c r="C26" s="146"/>
      <c r="D26" s="146"/>
      <c r="E26" s="215"/>
      <c r="F26" s="215"/>
      <c r="G26" s="215"/>
    </row>
    <row r="27" spans="1:7">
      <c r="A27" s="212"/>
      <c r="B27" s="6"/>
      <c r="C27" s="146"/>
      <c r="D27" s="146"/>
      <c r="E27" s="216"/>
      <c r="F27" s="217"/>
      <c r="G27" s="218"/>
    </row>
    <row r="28" spans="1:7">
      <c r="A28" s="212"/>
      <c r="B28" s="6"/>
      <c r="C28" s="146"/>
      <c r="D28" s="146"/>
      <c r="E28" s="215"/>
      <c r="F28" s="215"/>
      <c r="G28" s="215"/>
    </row>
    <row r="29" spans="1:7">
      <c r="A29" s="211" t="s">
        <v>20</v>
      </c>
      <c r="B29" s="211"/>
      <c r="C29" s="211"/>
      <c r="D29" s="211"/>
      <c r="E29" s="211"/>
      <c r="F29" s="211"/>
      <c r="G29" s="211"/>
    </row>
    <row r="30" spans="1:7">
      <c r="A30" s="212" t="s">
        <v>13</v>
      </c>
      <c r="B30" s="213" t="s">
        <v>672</v>
      </c>
      <c r="C30" s="214"/>
      <c r="D30" s="212" t="s">
        <v>30</v>
      </c>
      <c r="E30" s="205"/>
      <c r="F30" s="209"/>
      <c r="G30" s="206"/>
    </row>
    <row r="31" spans="1:7">
      <c r="A31" s="212"/>
      <c r="B31" s="199" t="s">
        <v>673</v>
      </c>
      <c r="C31" s="199"/>
      <c r="D31" s="212"/>
      <c r="E31" s="200"/>
      <c r="F31" s="201"/>
      <c r="G31" s="202"/>
    </row>
    <row r="32" spans="1:7">
      <c r="A32" s="212"/>
      <c r="B32" s="199" t="s">
        <v>674</v>
      </c>
      <c r="C32" s="199"/>
      <c r="D32" s="212"/>
      <c r="E32" s="200"/>
      <c r="F32" s="201"/>
      <c r="G32" s="202"/>
    </row>
    <row r="33" spans="1:7">
      <c r="A33" s="212"/>
      <c r="B33" s="242" t="s">
        <v>675</v>
      </c>
      <c r="C33" s="243"/>
      <c r="D33" s="212"/>
      <c r="E33" s="200"/>
      <c r="F33" s="201"/>
      <c r="G33" s="202"/>
    </row>
    <row r="34" spans="1:7">
      <c r="A34" s="212"/>
      <c r="B34" s="240"/>
      <c r="C34" s="240"/>
      <c r="D34" s="212"/>
      <c r="E34" s="200"/>
      <c r="F34" s="201"/>
      <c r="G34" s="202"/>
    </row>
    <row r="35" spans="1:7">
      <c r="A35" s="212"/>
      <c r="B35" s="204"/>
      <c r="C35" s="204"/>
      <c r="D35" s="212"/>
      <c r="E35" s="200"/>
      <c r="F35" s="201"/>
      <c r="G35" s="202"/>
    </row>
    <row r="36" spans="1:7">
      <c r="A36" s="198" t="s">
        <v>17</v>
      </c>
      <c r="B36" s="198"/>
      <c r="C36" s="198"/>
      <c r="D36" s="198"/>
      <c r="E36" s="198"/>
      <c r="F36" s="198"/>
      <c r="G36" s="198"/>
    </row>
    <row r="37" spans="1:7">
      <c r="A37" s="190" t="s">
        <v>13</v>
      </c>
      <c r="B37" s="205" t="s">
        <v>26</v>
      </c>
      <c r="C37" s="206"/>
      <c r="D37" s="190" t="s">
        <v>6</v>
      </c>
      <c r="E37" s="205" t="s">
        <v>676</v>
      </c>
      <c r="F37" s="209"/>
      <c r="G37" s="206"/>
    </row>
    <row r="38" spans="1:7">
      <c r="A38" s="192"/>
      <c r="B38" s="207"/>
      <c r="C38" s="208"/>
      <c r="D38" s="192"/>
      <c r="E38" s="207"/>
      <c r="F38" s="210"/>
      <c r="G38" s="208"/>
    </row>
    <row r="39" spans="1:7">
      <c r="A39" s="198" t="s">
        <v>31</v>
      </c>
      <c r="B39" s="198"/>
      <c r="C39" s="198"/>
      <c r="D39" s="198"/>
      <c r="E39" s="198"/>
      <c r="F39" s="198"/>
      <c r="G39" s="198"/>
    </row>
    <row r="40" spans="1:7">
      <c r="A40" s="190" t="s">
        <v>13</v>
      </c>
      <c r="B40" s="180" t="s">
        <v>677</v>
      </c>
      <c r="C40" s="180"/>
      <c r="D40" s="180"/>
      <c r="E40" s="190" t="s">
        <v>6</v>
      </c>
      <c r="F40" s="181"/>
      <c r="G40" s="181"/>
    </row>
    <row r="41" spans="1:7">
      <c r="A41" s="191"/>
      <c r="B41" s="180" t="s">
        <v>678</v>
      </c>
      <c r="C41" s="180"/>
      <c r="D41" s="180"/>
      <c r="E41" s="191"/>
      <c r="F41" s="181"/>
      <c r="G41" s="181"/>
    </row>
    <row r="42" spans="1:7">
      <c r="A42" s="191"/>
      <c r="B42" s="180" t="s">
        <v>679</v>
      </c>
      <c r="C42" s="180"/>
      <c r="D42" s="180"/>
      <c r="E42" s="191"/>
      <c r="F42" s="181"/>
      <c r="G42" s="181"/>
    </row>
    <row r="43" spans="1:7">
      <c r="A43" s="191"/>
      <c r="B43" s="180" t="s">
        <v>680</v>
      </c>
      <c r="C43" s="180"/>
      <c r="D43" s="180"/>
      <c r="E43" s="191"/>
      <c r="F43" s="181"/>
      <c r="G43" s="181"/>
    </row>
    <row r="44" spans="1:7">
      <c r="A44" s="191"/>
      <c r="B44" s="193" t="s">
        <v>681</v>
      </c>
      <c r="C44" s="194"/>
      <c r="D44" s="195"/>
      <c r="E44" s="191"/>
      <c r="F44" s="196"/>
      <c r="G44" s="197"/>
    </row>
    <row r="45" spans="1:7">
      <c r="A45" s="191"/>
      <c r="B45" s="193" t="s">
        <v>682</v>
      </c>
      <c r="C45" s="194"/>
      <c r="D45" s="195"/>
      <c r="E45" s="191"/>
      <c r="F45" s="142"/>
      <c r="G45" s="143"/>
    </row>
    <row r="46" spans="1:7">
      <c r="A46" s="191"/>
      <c r="B46" s="193" t="s">
        <v>683</v>
      </c>
      <c r="C46" s="194"/>
      <c r="D46" s="195"/>
      <c r="E46" s="191"/>
      <c r="F46" s="196"/>
      <c r="G46" s="197"/>
    </row>
    <row r="47" spans="1:7">
      <c r="A47" s="191"/>
      <c r="B47" s="193" t="s">
        <v>684</v>
      </c>
      <c r="C47" s="194"/>
      <c r="D47" s="195"/>
      <c r="E47" s="191"/>
      <c r="F47" s="196"/>
      <c r="G47" s="197"/>
    </row>
    <row r="48" spans="1:7">
      <c r="A48" s="191"/>
      <c r="B48" s="180" t="s">
        <v>685</v>
      </c>
      <c r="C48" s="180"/>
      <c r="D48" s="180"/>
      <c r="E48" s="191"/>
      <c r="F48" s="181"/>
      <c r="G48" s="181"/>
    </row>
    <row r="49" spans="1:7">
      <c r="A49" s="191"/>
      <c r="B49" s="180" t="s">
        <v>686</v>
      </c>
      <c r="C49" s="180"/>
      <c r="D49" s="180"/>
      <c r="E49" s="191"/>
      <c r="F49" s="196"/>
      <c r="G49" s="197"/>
    </row>
    <row r="50" spans="1:7">
      <c r="A50" s="191"/>
      <c r="B50" s="244" t="s">
        <v>687</v>
      </c>
      <c r="C50" s="245"/>
      <c r="D50" s="246"/>
      <c r="E50" s="191"/>
      <c r="F50" s="142"/>
      <c r="G50" s="143"/>
    </row>
    <row r="51" spans="1:7">
      <c r="A51" s="192"/>
      <c r="B51" s="244"/>
      <c r="C51" s="245"/>
      <c r="D51" s="246"/>
      <c r="E51" s="192"/>
      <c r="F51" s="181"/>
      <c r="G51" s="181"/>
    </row>
    <row r="52" spans="1:7">
      <c r="A52" s="182" t="s">
        <v>28</v>
      </c>
      <c r="B52" s="182"/>
      <c r="C52" s="182"/>
      <c r="D52" s="182"/>
      <c r="E52" s="182"/>
      <c r="F52" s="182"/>
      <c r="G52" s="182"/>
    </row>
    <row r="53" spans="1:7">
      <c r="A53" s="183" t="s">
        <v>13</v>
      </c>
      <c r="B53" s="3" t="s">
        <v>18</v>
      </c>
      <c r="C53" s="3" t="s">
        <v>19</v>
      </c>
      <c r="D53" s="183"/>
      <c r="E53" s="3" t="s">
        <v>18</v>
      </c>
      <c r="F53" s="185" t="s">
        <v>19</v>
      </c>
      <c r="G53" s="186"/>
    </row>
    <row r="54" spans="1:7">
      <c r="A54" s="184"/>
      <c r="B54" s="9">
        <v>30000</v>
      </c>
      <c r="C54" s="10" t="s">
        <v>688</v>
      </c>
      <c r="D54" s="184"/>
      <c r="E54" s="7">
        <v>18000</v>
      </c>
      <c r="F54" s="187" t="s">
        <v>689</v>
      </c>
      <c r="G54" s="187"/>
    </row>
    <row r="55" spans="1:7">
      <c r="A55" s="184"/>
      <c r="B55" s="9"/>
      <c r="C55" s="10"/>
      <c r="D55" s="184"/>
      <c r="E55" s="7"/>
      <c r="F55" s="187"/>
      <c r="G55" s="187"/>
    </row>
    <row r="56" spans="1:7">
      <c r="A56" s="184"/>
      <c r="B56" s="9"/>
      <c r="C56" s="10"/>
      <c r="D56" s="184"/>
      <c r="E56" s="7"/>
      <c r="F56" s="188"/>
      <c r="G56" s="189"/>
    </row>
    <row r="57" spans="1:7">
      <c r="A57" s="184"/>
      <c r="B57" s="9"/>
      <c r="C57" s="10"/>
      <c r="D57" s="184"/>
      <c r="E57" s="7"/>
      <c r="F57" s="188"/>
      <c r="G57" s="189"/>
    </row>
    <row r="58" spans="1:7">
      <c r="A58" s="184"/>
      <c r="B58" s="9"/>
      <c r="C58" s="10"/>
      <c r="D58" s="184"/>
      <c r="E58" s="7"/>
      <c r="F58" s="188"/>
      <c r="G58" s="189"/>
    </row>
    <row r="59" spans="1:7">
      <c r="A59" s="184"/>
      <c r="B59" s="9"/>
      <c r="C59" s="10"/>
      <c r="D59" s="184"/>
      <c r="E59" s="7"/>
      <c r="F59" s="188"/>
      <c r="G59" s="189"/>
    </row>
    <row r="60" spans="1:7">
      <c r="A60" s="184"/>
      <c r="B60" s="9"/>
      <c r="C60" s="10"/>
      <c r="D60" s="184"/>
      <c r="E60" s="7"/>
      <c r="F60" s="188"/>
      <c r="G60" s="189"/>
    </row>
    <row r="61" spans="1:7" ht="18" thickBot="1">
      <c r="A61" s="184"/>
      <c r="B61" s="11"/>
      <c r="C61" s="12"/>
      <c r="D61" s="184"/>
      <c r="E61" s="13"/>
      <c r="F61" s="175"/>
      <c r="G61" s="175"/>
    </row>
    <row r="62" spans="1:7" ht="18.75" thickTop="1" thickBot="1">
      <c r="A62" s="14" t="s">
        <v>27</v>
      </c>
      <c r="B62" s="15">
        <f>B61+B60+B59+B58+B57+B56+B55+B54+E54+E55+E56+E57+E58+E59+E60+E61</f>
        <v>48000</v>
      </c>
      <c r="C62" s="16"/>
      <c r="D62" s="17"/>
      <c r="E62" s="18"/>
      <c r="F62" s="16"/>
      <c r="G62" s="19"/>
    </row>
    <row r="63" spans="1:7">
      <c r="A63" s="176"/>
      <c r="B63" s="176"/>
      <c r="C63" s="176"/>
      <c r="D63" s="176"/>
      <c r="E63" s="176"/>
      <c r="F63" s="176"/>
      <c r="G63" s="176"/>
    </row>
    <row r="64" spans="1:7">
      <c r="A64" s="177"/>
      <c r="B64" s="178"/>
      <c r="C64" s="178"/>
      <c r="D64" s="178"/>
      <c r="E64" s="178"/>
      <c r="F64" s="178"/>
      <c r="G64" s="179"/>
    </row>
    <row r="68" spans="3:3">
      <c r="C68" t="s">
        <v>16</v>
      </c>
    </row>
  </sheetData>
  <mergeCells count="90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40:A51"/>
    <mergeCell ref="B40:D40"/>
    <mergeCell ref="E40:E51"/>
    <mergeCell ref="F40:G40"/>
    <mergeCell ref="B41:D41"/>
    <mergeCell ref="F41:G41"/>
    <mergeCell ref="B42:D42"/>
    <mergeCell ref="F42:G42"/>
    <mergeCell ref="B43:D43"/>
    <mergeCell ref="F43:G43"/>
    <mergeCell ref="B51:D51"/>
    <mergeCell ref="F51:G51"/>
    <mergeCell ref="B44:D44"/>
    <mergeCell ref="F44:G44"/>
    <mergeCell ref="B45:D45"/>
    <mergeCell ref="B46:D46"/>
    <mergeCell ref="F46:G46"/>
    <mergeCell ref="B47:D47"/>
    <mergeCell ref="F47:G47"/>
    <mergeCell ref="B48:D48"/>
    <mergeCell ref="F48:G48"/>
    <mergeCell ref="B49:D49"/>
    <mergeCell ref="F49:G49"/>
    <mergeCell ref="B50:D50"/>
    <mergeCell ref="F60:G60"/>
    <mergeCell ref="F61:G61"/>
    <mergeCell ref="A63:G63"/>
    <mergeCell ref="A64:G64"/>
    <mergeCell ref="A52:G52"/>
    <mergeCell ref="A53:A61"/>
    <mergeCell ref="D53:D61"/>
    <mergeCell ref="F53:G53"/>
    <mergeCell ref="F54:G54"/>
    <mergeCell ref="F55:G55"/>
    <mergeCell ref="F56:G56"/>
    <mergeCell ref="F57:G57"/>
    <mergeCell ref="F58:G58"/>
    <mergeCell ref="F59:G59"/>
  </mergeCells>
  <phoneticPr fontId="11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68"/>
  <sheetViews>
    <sheetView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25" t="s">
        <v>261</v>
      </c>
      <c r="B1" s="225"/>
      <c r="C1" s="225"/>
      <c r="D1" s="225"/>
      <c r="E1" s="225"/>
      <c r="F1" s="225"/>
      <c r="G1" s="225"/>
    </row>
    <row r="2" spans="1:8" ht="20.100000000000001" customHeight="1">
      <c r="A2" s="151" t="s">
        <v>24</v>
      </c>
      <c r="B2" s="226" t="s">
        <v>690</v>
      </c>
      <c r="C2" s="227"/>
      <c r="D2" s="151" t="s">
        <v>1</v>
      </c>
      <c r="E2" s="157" t="s">
        <v>25</v>
      </c>
      <c r="F2" s="152" t="s">
        <v>0</v>
      </c>
      <c r="G2" s="1"/>
    </row>
    <row r="3" spans="1:8" ht="24" customHeight="1">
      <c r="A3" s="211" t="s">
        <v>15</v>
      </c>
      <c r="B3" s="211"/>
      <c r="C3" s="211"/>
      <c r="D3" s="228" t="s">
        <v>16</v>
      </c>
      <c r="E3" s="149" t="s">
        <v>23</v>
      </c>
      <c r="F3" s="149"/>
      <c r="G3" s="230"/>
      <c r="H3" s="230"/>
    </row>
    <row r="4" spans="1:8" ht="20.100000000000001" customHeight="1">
      <c r="A4" s="151" t="s">
        <v>2</v>
      </c>
      <c r="B4" s="231">
        <v>1279800</v>
      </c>
      <c r="C4" s="232"/>
      <c r="D4" s="229"/>
      <c r="E4" s="219" t="s">
        <v>691</v>
      </c>
      <c r="F4" s="233"/>
      <c r="G4" s="234"/>
    </row>
    <row r="5" spans="1:8" ht="20.100000000000001" customHeight="1">
      <c r="A5" s="151" t="s">
        <v>3</v>
      </c>
      <c r="B5" s="235">
        <f>B6-B4</f>
        <v>542800</v>
      </c>
      <c r="C5" s="218"/>
      <c r="D5" s="229"/>
      <c r="E5" s="220" t="s">
        <v>693</v>
      </c>
      <c r="F5" s="236"/>
      <c r="G5" s="237"/>
    </row>
    <row r="6" spans="1:8" ht="20.100000000000001" customHeight="1">
      <c r="A6" s="151" t="s">
        <v>4</v>
      </c>
      <c r="B6" s="231">
        <v>1822600</v>
      </c>
      <c r="C6" s="232"/>
      <c r="D6" s="229"/>
      <c r="E6" s="221" t="s">
        <v>692</v>
      </c>
      <c r="F6" s="238"/>
      <c r="G6" s="239"/>
    </row>
    <row r="7" spans="1:8" ht="27.95" customHeight="1">
      <c r="A7" s="153" t="s">
        <v>14</v>
      </c>
      <c r="B7" s="153"/>
      <c r="C7" s="153"/>
      <c r="D7" s="2"/>
      <c r="E7" s="4"/>
      <c r="F7" s="4"/>
      <c r="G7" s="4"/>
    </row>
    <row r="8" spans="1:8" ht="20.100000000000001" customHeight="1">
      <c r="A8" s="219" t="s">
        <v>29</v>
      </c>
      <c r="B8" s="1" t="s">
        <v>699</v>
      </c>
      <c r="C8" s="1">
        <v>6</v>
      </c>
      <c r="D8" s="222" t="s">
        <v>5</v>
      </c>
      <c r="E8" s="8" t="s">
        <v>411</v>
      </c>
      <c r="F8" s="152"/>
      <c r="G8" s="5"/>
    </row>
    <row r="9" spans="1:8" ht="20.100000000000001" customHeight="1">
      <c r="A9" s="220"/>
      <c r="B9" s="1" t="s">
        <v>702</v>
      </c>
      <c r="C9" s="1">
        <v>3</v>
      </c>
      <c r="D9" s="223"/>
      <c r="E9" s="1" t="s">
        <v>475</v>
      </c>
      <c r="F9" s="152"/>
      <c r="G9" s="152"/>
      <c r="H9" t="s">
        <v>319</v>
      </c>
    </row>
    <row r="10" spans="1:8" ht="20.100000000000001" customHeight="1">
      <c r="A10" s="220"/>
      <c r="B10" s="1" t="s">
        <v>701</v>
      </c>
      <c r="C10" s="1">
        <v>3</v>
      </c>
      <c r="D10" s="223"/>
      <c r="E10" s="8" t="s">
        <v>715</v>
      </c>
      <c r="F10" s="152"/>
      <c r="G10" s="152"/>
    </row>
    <row r="11" spans="1:8" ht="20.100000000000001" customHeight="1">
      <c r="A11" s="221"/>
      <c r="B11" s="1" t="s">
        <v>703</v>
      </c>
      <c r="C11" s="1">
        <v>16</v>
      </c>
      <c r="D11" s="224"/>
      <c r="E11" s="8"/>
      <c r="F11" s="152"/>
      <c r="G11" s="152"/>
    </row>
    <row r="12" spans="1:8" ht="27.95" customHeight="1">
      <c r="A12" s="153" t="s">
        <v>21</v>
      </c>
      <c r="B12" s="153"/>
      <c r="C12" s="153"/>
      <c r="D12" s="153"/>
      <c r="E12" s="2"/>
      <c r="F12" s="2"/>
      <c r="G12" s="150"/>
    </row>
    <row r="13" spans="1:8" ht="18.95" customHeight="1">
      <c r="A13" s="1"/>
      <c r="B13" s="152" t="s">
        <v>7</v>
      </c>
      <c r="C13" s="152" t="s">
        <v>10</v>
      </c>
      <c r="D13" s="152" t="s">
        <v>11</v>
      </c>
      <c r="E13" s="216" t="s">
        <v>12</v>
      </c>
      <c r="F13" s="217"/>
      <c r="G13" s="218"/>
    </row>
    <row r="14" spans="1:8" ht="17.100000000000001" customHeight="1">
      <c r="A14" s="190" t="s">
        <v>8</v>
      </c>
      <c r="B14" s="6">
        <v>0.5</v>
      </c>
      <c r="C14" s="157" t="s">
        <v>719</v>
      </c>
      <c r="D14" s="151">
        <v>7</v>
      </c>
      <c r="E14" s="216" t="s">
        <v>736</v>
      </c>
      <c r="F14" s="217"/>
      <c r="G14" s="218"/>
    </row>
    <row r="15" spans="1:8" ht="18.95" customHeight="1">
      <c r="A15" s="191"/>
      <c r="B15" s="6">
        <v>0.5</v>
      </c>
      <c r="C15" s="157" t="s">
        <v>718</v>
      </c>
      <c r="D15" s="151">
        <v>3</v>
      </c>
      <c r="E15" s="216" t="s">
        <v>736</v>
      </c>
      <c r="F15" s="217"/>
      <c r="G15" s="218"/>
    </row>
    <row r="16" spans="1:8" ht="18.95" customHeight="1">
      <c r="A16" s="191"/>
      <c r="B16" s="6">
        <v>0.47916666666666669</v>
      </c>
      <c r="C16" s="157" t="s">
        <v>717</v>
      </c>
      <c r="D16" s="151">
        <v>6</v>
      </c>
      <c r="E16" s="216"/>
      <c r="F16" s="217"/>
      <c r="G16" s="218"/>
    </row>
    <row r="17" spans="1:7">
      <c r="A17" s="191"/>
      <c r="B17" s="6">
        <v>0.5</v>
      </c>
      <c r="C17" s="157" t="s">
        <v>716</v>
      </c>
      <c r="D17" s="151">
        <v>2</v>
      </c>
      <c r="E17" s="216" t="s">
        <v>735</v>
      </c>
      <c r="F17" s="217"/>
      <c r="G17" s="218"/>
    </row>
    <row r="18" spans="1:7">
      <c r="A18" s="191"/>
      <c r="B18" s="6"/>
      <c r="C18" s="151"/>
      <c r="D18" s="151"/>
      <c r="E18" s="216"/>
      <c r="F18" s="217"/>
      <c r="G18" s="218"/>
    </row>
    <row r="19" spans="1:7">
      <c r="A19" s="191"/>
      <c r="B19" s="6"/>
      <c r="C19" s="151"/>
      <c r="D19" s="151"/>
      <c r="E19" s="216"/>
      <c r="F19" s="217"/>
      <c r="G19" s="218"/>
    </row>
    <row r="20" spans="1:7">
      <c r="A20" s="191"/>
      <c r="B20" s="6"/>
      <c r="C20" s="151"/>
      <c r="D20" s="151"/>
      <c r="E20" s="216"/>
      <c r="F20" s="217"/>
      <c r="G20" s="218"/>
    </row>
    <row r="21" spans="1:7">
      <c r="A21" s="191"/>
      <c r="B21" s="6"/>
      <c r="C21" s="151"/>
      <c r="D21" s="151"/>
      <c r="E21" s="216"/>
      <c r="F21" s="217"/>
      <c r="G21" s="218"/>
    </row>
    <row r="22" spans="1:7">
      <c r="A22" s="192"/>
      <c r="B22" s="6"/>
      <c r="C22" s="151"/>
      <c r="D22" s="151"/>
      <c r="E22" s="216"/>
      <c r="F22" s="217"/>
      <c r="G22" s="218"/>
    </row>
    <row r="23" spans="1:7">
      <c r="A23" s="212" t="s">
        <v>9</v>
      </c>
      <c r="B23" s="6"/>
      <c r="C23" s="151"/>
      <c r="D23" s="151"/>
      <c r="E23" s="215"/>
      <c r="F23" s="215"/>
      <c r="G23" s="215"/>
    </row>
    <row r="24" spans="1:7">
      <c r="A24" s="212"/>
      <c r="B24" s="6"/>
      <c r="C24" s="151"/>
      <c r="D24" s="151"/>
      <c r="E24" s="215"/>
      <c r="F24" s="215"/>
      <c r="G24" s="215"/>
    </row>
    <row r="25" spans="1:7">
      <c r="A25" s="212"/>
      <c r="B25" s="6"/>
      <c r="C25" s="151"/>
      <c r="D25" s="151"/>
      <c r="E25" s="215"/>
      <c r="F25" s="215"/>
      <c r="G25" s="215"/>
    </row>
    <row r="26" spans="1:7">
      <c r="A26" s="212"/>
      <c r="B26" s="6"/>
      <c r="C26" s="151"/>
      <c r="D26" s="151"/>
      <c r="E26" s="215"/>
      <c r="F26" s="215"/>
      <c r="G26" s="215"/>
    </row>
    <row r="27" spans="1:7">
      <c r="A27" s="212"/>
      <c r="B27" s="6"/>
      <c r="C27" s="151"/>
      <c r="D27" s="151"/>
      <c r="E27" s="216"/>
      <c r="F27" s="217"/>
      <c r="G27" s="218"/>
    </row>
    <row r="28" spans="1:7">
      <c r="A28" s="212"/>
      <c r="B28" s="6"/>
      <c r="C28" s="151"/>
      <c r="D28" s="151"/>
      <c r="E28" s="215"/>
      <c r="F28" s="215"/>
      <c r="G28" s="215"/>
    </row>
    <row r="29" spans="1:7">
      <c r="A29" s="211" t="s">
        <v>20</v>
      </c>
      <c r="B29" s="211"/>
      <c r="C29" s="211"/>
      <c r="D29" s="211"/>
      <c r="E29" s="211"/>
      <c r="F29" s="211"/>
      <c r="G29" s="211"/>
    </row>
    <row r="30" spans="1:7">
      <c r="A30" s="212" t="s">
        <v>13</v>
      </c>
      <c r="B30" s="213" t="s">
        <v>720</v>
      </c>
      <c r="C30" s="214"/>
      <c r="D30" s="212" t="s">
        <v>30</v>
      </c>
      <c r="E30" s="205" t="s">
        <v>704</v>
      </c>
      <c r="F30" s="209"/>
      <c r="G30" s="206"/>
    </row>
    <row r="31" spans="1:7">
      <c r="A31" s="212"/>
      <c r="B31" s="199" t="s">
        <v>721</v>
      </c>
      <c r="C31" s="199"/>
      <c r="D31" s="212"/>
      <c r="E31" s="200" t="s">
        <v>705</v>
      </c>
      <c r="F31" s="201"/>
      <c r="G31" s="202"/>
    </row>
    <row r="32" spans="1:7">
      <c r="A32" s="212"/>
      <c r="B32" s="199" t="s">
        <v>722</v>
      </c>
      <c r="C32" s="199"/>
      <c r="D32" s="212"/>
      <c r="E32" s="200" t="s">
        <v>706</v>
      </c>
      <c r="F32" s="201"/>
      <c r="G32" s="202"/>
    </row>
    <row r="33" spans="1:7">
      <c r="A33" s="212"/>
      <c r="B33" s="242" t="s">
        <v>723</v>
      </c>
      <c r="C33" s="243"/>
      <c r="D33" s="212"/>
      <c r="E33" s="200" t="s">
        <v>708</v>
      </c>
      <c r="F33" s="201"/>
      <c r="G33" s="202"/>
    </row>
    <row r="34" spans="1:7">
      <c r="A34" s="212"/>
      <c r="B34" s="199" t="s">
        <v>724</v>
      </c>
      <c r="C34" s="199"/>
      <c r="D34" s="212"/>
      <c r="E34" s="200"/>
      <c r="F34" s="201"/>
      <c r="G34" s="202"/>
    </row>
    <row r="35" spans="1:7">
      <c r="A35" s="212"/>
      <c r="B35" s="203" t="s">
        <v>734</v>
      </c>
      <c r="C35" s="203"/>
      <c r="D35" s="212"/>
      <c r="E35" s="200"/>
      <c r="F35" s="201"/>
      <c r="G35" s="202"/>
    </row>
    <row r="36" spans="1:7">
      <c r="A36" s="198" t="s">
        <v>17</v>
      </c>
      <c r="B36" s="198"/>
      <c r="C36" s="198"/>
      <c r="D36" s="198"/>
      <c r="E36" s="198"/>
      <c r="F36" s="198"/>
      <c r="G36" s="198"/>
    </row>
    <row r="37" spans="1:7">
      <c r="A37" s="190" t="s">
        <v>13</v>
      </c>
      <c r="B37" s="205" t="s">
        <v>26</v>
      </c>
      <c r="C37" s="206"/>
      <c r="D37" s="190" t="s">
        <v>6</v>
      </c>
      <c r="E37" s="205" t="s">
        <v>26</v>
      </c>
      <c r="F37" s="209"/>
      <c r="G37" s="206"/>
    </row>
    <row r="38" spans="1:7">
      <c r="A38" s="192"/>
      <c r="B38" s="207"/>
      <c r="C38" s="208"/>
      <c r="D38" s="192"/>
      <c r="E38" s="207"/>
      <c r="F38" s="210"/>
      <c r="G38" s="208"/>
    </row>
    <row r="39" spans="1:7">
      <c r="A39" s="198" t="s">
        <v>31</v>
      </c>
      <c r="B39" s="198"/>
      <c r="C39" s="198"/>
      <c r="D39" s="198"/>
      <c r="E39" s="198"/>
      <c r="F39" s="198"/>
      <c r="G39" s="198"/>
    </row>
    <row r="40" spans="1:7">
      <c r="A40" s="190" t="s">
        <v>13</v>
      </c>
      <c r="B40" s="180" t="s">
        <v>725</v>
      </c>
      <c r="C40" s="180"/>
      <c r="D40" s="180"/>
      <c r="E40" s="190" t="s">
        <v>6</v>
      </c>
      <c r="F40" s="181" t="s">
        <v>707</v>
      </c>
      <c r="G40" s="181"/>
    </row>
    <row r="41" spans="1:7">
      <c r="A41" s="191"/>
      <c r="B41" s="180" t="s">
        <v>726</v>
      </c>
      <c r="C41" s="180"/>
      <c r="D41" s="180"/>
      <c r="E41" s="191"/>
      <c r="F41" s="181" t="s">
        <v>709</v>
      </c>
      <c r="G41" s="181"/>
    </row>
    <row r="42" spans="1:7">
      <c r="A42" s="191"/>
      <c r="B42" s="180" t="s">
        <v>727</v>
      </c>
      <c r="C42" s="180"/>
      <c r="D42" s="180"/>
      <c r="E42" s="191"/>
      <c r="F42" s="181" t="s">
        <v>710</v>
      </c>
      <c r="G42" s="181"/>
    </row>
    <row r="43" spans="1:7">
      <c r="A43" s="191"/>
      <c r="B43" s="180" t="s">
        <v>728</v>
      </c>
      <c r="C43" s="180"/>
      <c r="D43" s="180"/>
      <c r="E43" s="191"/>
      <c r="F43" s="181" t="s">
        <v>711</v>
      </c>
      <c r="G43" s="181"/>
    </row>
    <row r="44" spans="1:7">
      <c r="A44" s="191"/>
      <c r="B44" s="193" t="s">
        <v>729</v>
      </c>
      <c r="C44" s="194"/>
      <c r="D44" s="195"/>
      <c r="E44" s="191"/>
      <c r="F44" s="196" t="s">
        <v>712</v>
      </c>
      <c r="G44" s="197"/>
    </row>
    <row r="45" spans="1:7">
      <c r="A45" s="191"/>
      <c r="B45" s="193" t="s">
        <v>730</v>
      </c>
      <c r="C45" s="194"/>
      <c r="D45" s="195"/>
      <c r="E45" s="191"/>
      <c r="F45" s="156" t="s">
        <v>713</v>
      </c>
      <c r="G45" s="155"/>
    </row>
    <row r="46" spans="1:7">
      <c r="A46" s="191"/>
      <c r="B46" s="193" t="s">
        <v>731</v>
      </c>
      <c r="C46" s="194"/>
      <c r="D46" s="195"/>
      <c r="E46" s="191"/>
      <c r="F46" s="196" t="s">
        <v>714</v>
      </c>
      <c r="G46" s="197"/>
    </row>
    <row r="47" spans="1:7">
      <c r="A47" s="191"/>
      <c r="B47" s="193" t="s">
        <v>732</v>
      </c>
      <c r="C47" s="194"/>
      <c r="D47" s="195"/>
      <c r="E47" s="191"/>
      <c r="F47" s="196"/>
      <c r="G47" s="197"/>
    </row>
    <row r="48" spans="1:7">
      <c r="A48" s="191"/>
      <c r="B48" s="180"/>
      <c r="C48" s="180"/>
      <c r="D48" s="180"/>
      <c r="E48" s="191"/>
      <c r="F48" s="181"/>
      <c r="G48" s="181"/>
    </row>
    <row r="49" spans="1:7">
      <c r="A49" s="191"/>
      <c r="B49" s="180"/>
      <c r="C49" s="180"/>
      <c r="D49" s="180"/>
      <c r="E49" s="191"/>
      <c r="F49" s="196"/>
      <c r="G49" s="197"/>
    </row>
    <row r="50" spans="1:7">
      <c r="A50" s="191"/>
      <c r="B50" s="244"/>
      <c r="C50" s="245"/>
      <c r="D50" s="246"/>
      <c r="E50" s="191"/>
      <c r="F50" s="154"/>
      <c r="G50" s="155"/>
    </row>
    <row r="51" spans="1:7">
      <c r="A51" s="192"/>
      <c r="B51" s="244"/>
      <c r="C51" s="245"/>
      <c r="D51" s="246"/>
      <c r="E51" s="192"/>
      <c r="F51" s="181"/>
      <c r="G51" s="181"/>
    </row>
    <row r="52" spans="1:7">
      <c r="A52" s="182" t="s">
        <v>28</v>
      </c>
      <c r="B52" s="182"/>
      <c r="C52" s="182"/>
      <c r="D52" s="182"/>
      <c r="E52" s="182"/>
      <c r="F52" s="182"/>
      <c r="G52" s="182"/>
    </row>
    <row r="53" spans="1:7">
      <c r="A53" s="183" t="s">
        <v>13</v>
      </c>
      <c r="B53" s="3" t="s">
        <v>18</v>
      </c>
      <c r="C53" s="3" t="s">
        <v>19</v>
      </c>
      <c r="D53" s="183"/>
      <c r="E53" s="3" t="s">
        <v>18</v>
      </c>
      <c r="F53" s="185" t="s">
        <v>19</v>
      </c>
      <c r="G53" s="186"/>
    </row>
    <row r="54" spans="1:7">
      <c r="A54" s="184"/>
      <c r="B54" s="9"/>
      <c r="C54" s="10"/>
      <c r="D54" s="184"/>
      <c r="E54" s="7">
        <v>88000</v>
      </c>
      <c r="F54" s="187" t="s">
        <v>733</v>
      </c>
      <c r="G54" s="187"/>
    </row>
    <row r="55" spans="1:7">
      <c r="A55" s="184"/>
      <c r="B55" s="9"/>
      <c r="C55" s="10"/>
      <c r="D55" s="184"/>
      <c r="E55" s="7"/>
      <c r="F55" s="187"/>
      <c r="G55" s="187"/>
    </row>
    <row r="56" spans="1:7">
      <c r="A56" s="184"/>
      <c r="B56" s="9"/>
      <c r="C56" s="10"/>
      <c r="D56" s="184"/>
      <c r="E56" s="7"/>
      <c r="F56" s="188"/>
      <c r="G56" s="189"/>
    </row>
    <row r="57" spans="1:7">
      <c r="A57" s="184"/>
      <c r="B57" s="9"/>
      <c r="C57" s="10"/>
      <c r="D57" s="184"/>
      <c r="E57" s="7"/>
      <c r="F57" s="188"/>
      <c r="G57" s="189"/>
    </row>
    <row r="58" spans="1:7">
      <c r="A58" s="184"/>
      <c r="B58" s="9"/>
      <c r="C58" s="10"/>
      <c r="D58" s="184"/>
      <c r="E58" s="7"/>
      <c r="F58" s="188"/>
      <c r="G58" s="189"/>
    </row>
    <row r="59" spans="1:7">
      <c r="A59" s="184"/>
      <c r="B59" s="9"/>
      <c r="C59" s="10"/>
      <c r="D59" s="184"/>
      <c r="E59" s="7"/>
      <c r="F59" s="188"/>
      <c r="G59" s="189"/>
    </row>
    <row r="60" spans="1:7">
      <c r="A60" s="184"/>
      <c r="B60" s="9"/>
      <c r="C60" s="10"/>
      <c r="D60" s="184"/>
      <c r="E60" s="7"/>
      <c r="F60" s="188"/>
      <c r="G60" s="189"/>
    </row>
    <row r="61" spans="1:7" ht="18" thickBot="1">
      <c r="A61" s="184"/>
      <c r="B61" s="11"/>
      <c r="C61" s="12"/>
      <c r="D61" s="184"/>
      <c r="E61" s="13"/>
      <c r="F61" s="175"/>
      <c r="G61" s="175"/>
    </row>
    <row r="62" spans="1:7" ht="18.75" thickTop="1" thickBot="1">
      <c r="A62" s="14" t="s">
        <v>27</v>
      </c>
      <c r="B62" s="15">
        <f>B61+B60+B59+B58+B57+B56+B55+B54+E54+E55+E56+E57+E58+E59+E60+E61</f>
        <v>88000</v>
      </c>
      <c r="C62" s="16"/>
      <c r="D62" s="17"/>
      <c r="E62" s="18"/>
      <c r="F62" s="16"/>
      <c r="G62" s="19"/>
    </row>
    <row r="63" spans="1:7">
      <c r="A63" s="176"/>
      <c r="B63" s="176"/>
      <c r="C63" s="176"/>
      <c r="D63" s="176"/>
      <c r="E63" s="176"/>
      <c r="F63" s="176"/>
      <c r="G63" s="176"/>
    </row>
    <row r="64" spans="1:7">
      <c r="A64" s="177"/>
      <c r="B64" s="178"/>
      <c r="C64" s="178"/>
      <c r="D64" s="178"/>
      <c r="E64" s="178"/>
      <c r="F64" s="178"/>
      <c r="G64" s="179"/>
    </row>
    <row r="68" spans="3:3">
      <c r="C68" t="s">
        <v>16</v>
      </c>
    </row>
  </sheetData>
  <mergeCells count="90">
    <mergeCell ref="A63:G63"/>
    <mergeCell ref="A64:G64"/>
    <mergeCell ref="A52:G52"/>
    <mergeCell ref="A53:A61"/>
    <mergeCell ref="D53:D61"/>
    <mergeCell ref="F53:G53"/>
    <mergeCell ref="F54:G54"/>
    <mergeCell ref="F55:G55"/>
    <mergeCell ref="F56:G56"/>
    <mergeCell ref="F57:G57"/>
    <mergeCell ref="F58:G58"/>
    <mergeCell ref="F59:G59"/>
    <mergeCell ref="B49:D49"/>
    <mergeCell ref="F49:G49"/>
    <mergeCell ref="B50:D50"/>
    <mergeCell ref="F60:G60"/>
    <mergeCell ref="F61:G61"/>
    <mergeCell ref="F46:G46"/>
    <mergeCell ref="B47:D47"/>
    <mergeCell ref="F47:G47"/>
    <mergeCell ref="B48:D48"/>
    <mergeCell ref="F48:G48"/>
    <mergeCell ref="A40:A51"/>
    <mergeCell ref="B40:D40"/>
    <mergeCell ref="E40:E51"/>
    <mergeCell ref="F40:G40"/>
    <mergeCell ref="B41:D41"/>
    <mergeCell ref="F41:G41"/>
    <mergeCell ref="B42:D42"/>
    <mergeCell ref="F42:G42"/>
    <mergeCell ref="B43:D43"/>
    <mergeCell ref="F43:G43"/>
    <mergeCell ref="B51:D51"/>
    <mergeCell ref="F51:G51"/>
    <mergeCell ref="B44:D44"/>
    <mergeCell ref="F44:G44"/>
    <mergeCell ref="B45:D45"/>
    <mergeCell ref="B46:D46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68"/>
  <sheetViews>
    <sheetView workbookViewId="0">
      <selection activeCell="E40" sqref="E40:E51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25" t="s">
        <v>261</v>
      </c>
      <c r="B1" s="225"/>
      <c r="C1" s="225"/>
      <c r="D1" s="225"/>
      <c r="E1" s="225"/>
      <c r="F1" s="225"/>
      <c r="G1" s="225"/>
    </row>
    <row r="2" spans="1:8" ht="20.100000000000001" customHeight="1">
      <c r="A2" s="160" t="s">
        <v>24</v>
      </c>
      <c r="B2" s="226" t="s">
        <v>737</v>
      </c>
      <c r="C2" s="227"/>
      <c r="D2" s="160" t="s">
        <v>1</v>
      </c>
      <c r="E2" s="160" t="s">
        <v>25</v>
      </c>
      <c r="F2" s="161" t="s">
        <v>0</v>
      </c>
      <c r="G2" s="1"/>
    </row>
    <row r="3" spans="1:8" ht="24" customHeight="1">
      <c r="A3" s="211" t="s">
        <v>15</v>
      </c>
      <c r="B3" s="211"/>
      <c r="C3" s="211"/>
      <c r="D3" s="228" t="s">
        <v>16</v>
      </c>
      <c r="E3" s="158" t="s">
        <v>23</v>
      </c>
      <c r="F3" s="158"/>
      <c r="G3" s="230"/>
      <c r="H3" s="230"/>
    </row>
    <row r="4" spans="1:8" ht="20.100000000000001" customHeight="1">
      <c r="A4" s="160" t="s">
        <v>2</v>
      </c>
      <c r="B4" s="231">
        <v>842100</v>
      </c>
      <c r="C4" s="232"/>
      <c r="D4" s="229"/>
      <c r="E4" s="219" t="s">
        <v>691</v>
      </c>
      <c r="F4" s="233"/>
      <c r="G4" s="234"/>
    </row>
    <row r="5" spans="1:8" ht="20.100000000000001" customHeight="1">
      <c r="A5" s="160" t="s">
        <v>3</v>
      </c>
      <c r="B5" s="235">
        <f>B6-B4</f>
        <v>1061600</v>
      </c>
      <c r="C5" s="218"/>
      <c r="D5" s="229"/>
      <c r="E5" s="220" t="s">
        <v>693</v>
      </c>
      <c r="F5" s="236"/>
      <c r="G5" s="237"/>
    </row>
    <row r="6" spans="1:8" ht="20.100000000000001" customHeight="1">
      <c r="A6" s="160" t="s">
        <v>4</v>
      </c>
      <c r="B6" s="231">
        <f>1775300+61400+67000</f>
        <v>1903700</v>
      </c>
      <c r="C6" s="232"/>
      <c r="D6" s="229"/>
      <c r="E6" s="221" t="s">
        <v>692</v>
      </c>
      <c r="F6" s="238"/>
      <c r="G6" s="239"/>
    </row>
    <row r="7" spans="1:8" ht="27.95" customHeight="1">
      <c r="A7" s="162" t="s">
        <v>14</v>
      </c>
      <c r="B7" s="162"/>
      <c r="C7" s="162"/>
      <c r="D7" s="2"/>
      <c r="E7" s="4"/>
      <c r="F7" s="4"/>
      <c r="G7" s="4"/>
    </row>
    <row r="8" spans="1:8" ht="20.100000000000001" customHeight="1">
      <c r="A8" s="219" t="s">
        <v>29</v>
      </c>
      <c r="B8" s="1" t="s">
        <v>110</v>
      </c>
      <c r="C8" s="1">
        <v>4</v>
      </c>
      <c r="D8" s="222" t="s">
        <v>5</v>
      </c>
      <c r="E8" s="8" t="s">
        <v>411</v>
      </c>
      <c r="F8" s="161"/>
      <c r="G8" s="5"/>
    </row>
    <row r="9" spans="1:8" ht="20.100000000000001" customHeight="1">
      <c r="A9" s="220"/>
      <c r="B9" s="1" t="s">
        <v>58</v>
      </c>
      <c r="C9" s="1">
        <v>5</v>
      </c>
      <c r="D9" s="223"/>
      <c r="E9" s="1" t="s">
        <v>751</v>
      </c>
      <c r="F9" s="161"/>
      <c r="G9" s="161"/>
      <c r="H9" t="s">
        <v>319</v>
      </c>
    </row>
    <row r="10" spans="1:8" ht="20.100000000000001" customHeight="1">
      <c r="A10" s="220"/>
      <c r="B10" s="1" t="s">
        <v>752</v>
      </c>
      <c r="C10" s="1">
        <v>5</v>
      </c>
      <c r="D10" s="223"/>
      <c r="E10" s="8" t="s">
        <v>89</v>
      </c>
      <c r="F10" s="161"/>
      <c r="G10" s="161"/>
    </row>
    <row r="11" spans="1:8" ht="20.100000000000001" customHeight="1">
      <c r="A11" s="221"/>
      <c r="B11" s="1" t="s">
        <v>753</v>
      </c>
      <c r="C11" s="1">
        <v>3</v>
      </c>
      <c r="D11" s="224"/>
      <c r="E11" s="8"/>
      <c r="F11" s="161"/>
      <c r="G11" s="161"/>
    </row>
    <row r="12" spans="1:8" ht="27.95" customHeight="1">
      <c r="A12" s="162" t="s">
        <v>21</v>
      </c>
      <c r="B12" s="162"/>
      <c r="C12" s="162"/>
      <c r="D12" s="162"/>
      <c r="E12" s="2"/>
      <c r="F12" s="2"/>
      <c r="G12" s="159"/>
    </row>
    <row r="13" spans="1:8" ht="18.95" customHeight="1">
      <c r="A13" s="1"/>
      <c r="B13" s="161" t="s">
        <v>7</v>
      </c>
      <c r="C13" s="161" t="s">
        <v>10</v>
      </c>
      <c r="D13" s="161" t="s">
        <v>11</v>
      </c>
      <c r="E13" s="216" t="s">
        <v>12</v>
      </c>
      <c r="F13" s="217"/>
      <c r="G13" s="218"/>
    </row>
    <row r="14" spans="1:8" ht="17.100000000000001" customHeight="1">
      <c r="A14" s="190" t="s">
        <v>8</v>
      </c>
      <c r="B14" s="6">
        <v>0.4861111111111111</v>
      </c>
      <c r="C14" s="160" t="s">
        <v>739</v>
      </c>
      <c r="D14" s="160">
        <v>2</v>
      </c>
      <c r="E14" s="216"/>
      <c r="F14" s="217"/>
      <c r="G14" s="218"/>
    </row>
    <row r="15" spans="1:8" ht="18.95" customHeight="1">
      <c r="A15" s="191"/>
      <c r="B15" s="6"/>
      <c r="C15" s="160"/>
      <c r="D15" s="160"/>
      <c r="E15" s="216"/>
      <c r="F15" s="217"/>
      <c r="G15" s="218"/>
    </row>
    <row r="16" spans="1:8" ht="18.95" customHeight="1">
      <c r="A16" s="191"/>
      <c r="B16" s="6"/>
      <c r="C16" s="160"/>
      <c r="D16" s="160"/>
      <c r="E16" s="216"/>
      <c r="F16" s="217"/>
      <c r="G16" s="218"/>
    </row>
    <row r="17" spans="1:7">
      <c r="A17" s="191"/>
      <c r="B17" s="6"/>
      <c r="C17" s="160"/>
      <c r="D17" s="160"/>
      <c r="E17" s="216"/>
      <c r="F17" s="217"/>
      <c r="G17" s="218"/>
    </row>
    <row r="18" spans="1:7">
      <c r="A18" s="191"/>
      <c r="B18" s="6"/>
      <c r="C18" s="160"/>
      <c r="D18" s="160"/>
      <c r="E18" s="216"/>
      <c r="F18" s="217"/>
      <c r="G18" s="218"/>
    </row>
    <row r="19" spans="1:7">
      <c r="A19" s="191"/>
      <c r="B19" s="6"/>
      <c r="C19" s="160"/>
      <c r="D19" s="160"/>
      <c r="E19" s="216"/>
      <c r="F19" s="217"/>
      <c r="G19" s="218"/>
    </row>
    <row r="20" spans="1:7">
      <c r="A20" s="191"/>
      <c r="B20" s="6"/>
      <c r="C20" s="160"/>
      <c r="D20" s="160"/>
      <c r="E20" s="216"/>
      <c r="F20" s="217"/>
      <c r="G20" s="218"/>
    </row>
    <row r="21" spans="1:7">
      <c r="A21" s="191"/>
      <c r="B21" s="6"/>
      <c r="C21" s="160"/>
      <c r="D21" s="160"/>
      <c r="E21" s="216"/>
      <c r="F21" s="217"/>
      <c r="G21" s="218"/>
    </row>
    <row r="22" spans="1:7">
      <c r="A22" s="192"/>
      <c r="B22" s="6"/>
      <c r="C22" s="160"/>
      <c r="D22" s="160"/>
      <c r="E22" s="216"/>
      <c r="F22" s="217"/>
      <c r="G22" s="218"/>
    </row>
    <row r="23" spans="1:7">
      <c r="A23" s="212" t="s">
        <v>9</v>
      </c>
      <c r="B23" s="6">
        <v>0.25</v>
      </c>
      <c r="C23" s="160" t="s">
        <v>738</v>
      </c>
      <c r="D23" s="160">
        <v>4</v>
      </c>
      <c r="E23" s="215" t="s">
        <v>754</v>
      </c>
      <c r="F23" s="215"/>
      <c r="G23" s="215"/>
    </row>
    <row r="24" spans="1:7">
      <c r="A24" s="212"/>
      <c r="B24" s="6"/>
      <c r="C24" s="160"/>
      <c r="D24" s="160"/>
      <c r="E24" s="215"/>
      <c r="F24" s="215"/>
      <c r="G24" s="215"/>
    </row>
    <row r="25" spans="1:7">
      <c r="A25" s="212"/>
      <c r="B25" s="6"/>
      <c r="C25" s="160"/>
      <c r="D25" s="160"/>
      <c r="E25" s="215"/>
      <c r="F25" s="215"/>
      <c r="G25" s="215"/>
    </row>
    <row r="26" spans="1:7">
      <c r="A26" s="212"/>
      <c r="B26" s="6"/>
      <c r="C26" s="160"/>
      <c r="D26" s="160"/>
      <c r="E26" s="215"/>
      <c r="F26" s="215"/>
      <c r="G26" s="215"/>
    </row>
    <row r="27" spans="1:7">
      <c r="A27" s="212"/>
      <c r="B27" s="6"/>
      <c r="C27" s="160"/>
      <c r="D27" s="160"/>
      <c r="E27" s="216"/>
      <c r="F27" s="217"/>
      <c r="G27" s="218"/>
    </row>
    <row r="28" spans="1:7">
      <c r="A28" s="212"/>
      <c r="B28" s="6"/>
      <c r="C28" s="160"/>
      <c r="D28" s="160"/>
      <c r="E28" s="215"/>
      <c r="F28" s="215"/>
      <c r="G28" s="215"/>
    </row>
    <row r="29" spans="1:7">
      <c r="A29" s="211" t="s">
        <v>20</v>
      </c>
      <c r="B29" s="211"/>
      <c r="C29" s="211"/>
      <c r="D29" s="211"/>
      <c r="E29" s="211"/>
      <c r="F29" s="211"/>
      <c r="G29" s="211"/>
    </row>
    <row r="30" spans="1:7">
      <c r="A30" s="212" t="s">
        <v>13</v>
      </c>
      <c r="B30" s="213" t="s">
        <v>740</v>
      </c>
      <c r="C30" s="214"/>
      <c r="D30" s="212" t="s">
        <v>30</v>
      </c>
      <c r="E30" s="205" t="s">
        <v>755</v>
      </c>
      <c r="F30" s="209"/>
      <c r="G30" s="206"/>
    </row>
    <row r="31" spans="1:7">
      <c r="A31" s="212"/>
      <c r="B31" s="199" t="s">
        <v>741</v>
      </c>
      <c r="C31" s="199"/>
      <c r="D31" s="212"/>
      <c r="E31" s="200" t="s">
        <v>756</v>
      </c>
      <c r="F31" s="201"/>
      <c r="G31" s="202"/>
    </row>
    <row r="32" spans="1:7">
      <c r="A32" s="212"/>
      <c r="B32" s="199" t="s">
        <v>743</v>
      </c>
      <c r="C32" s="199"/>
      <c r="D32" s="212"/>
      <c r="E32" s="200" t="s">
        <v>61</v>
      </c>
      <c r="F32" s="201"/>
      <c r="G32" s="202"/>
    </row>
    <row r="33" spans="1:7">
      <c r="A33" s="212"/>
      <c r="B33" s="199" t="s">
        <v>742</v>
      </c>
      <c r="C33" s="199"/>
      <c r="D33" s="212"/>
      <c r="E33" s="200"/>
      <c r="F33" s="201"/>
      <c r="G33" s="202"/>
    </row>
    <row r="34" spans="1:7">
      <c r="A34" s="212"/>
      <c r="B34" s="199" t="s">
        <v>750</v>
      </c>
      <c r="C34" s="199"/>
      <c r="D34" s="212"/>
      <c r="E34" s="200"/>
      <c r="F34" s="201"/>
      <c r="G34" s="202"/>
    </row>
    <row r="35" spans="1:7">
      <c r="A35" s="212"/>
      <c r="B35" s="204"/>
      <c r="C35" s="204"/>
      <c r="D35" s="212"/>
      <c r="E35" s="200"/>
      <c r="F35" s="201"/>
      <c r="G35" s="202"/>
    </row>
    <row r="36" spans="1:7">
      <c r="A36" s="198" t="s">
        <v>17</v>
      </c>
      <c r="B36" s="198"/>
      <c r="C36" s="198"/>
      <c r="D36" s="198"/>
      <c r="E36" s="198"/>
      <c r="F36" s="198"/>
      <c r="G36" s="198"/>
    </row>
    <row r="37" spans="1:7">
      <c r="A37" s="190" t="s">
        <v>13</v>
      </c>
      <c r="B37" s="205" t="s">
        <v>26</v>
      </c>
      <c r="C37" s="206"/>
      <c r="D37" s="190" t="s">
        <v>6</v>
      </c>
      <c r="E37" s="205" t="s">
        <v>26</v>
      </c>
      <c r="F37" s="209"/>
      <c r="G37" s="206"/>
    </row>
    <row r="38" spans="1:7">
      <c r="A38" s="192"/>
      <c r="B38" s="207"/>
      <c r="C38" s="208"/>
      <c r="D38" s="192"/>
      <c r="E38" s="207"/>
      <c r="F38" s="210"/>
      <c r="G38" s="208"/>
    </row>
    <row r="39" spans="1:7">
      <c r="A39" s="198" t="s">
        <v>31</v>
      </c>
      <c r="B39" s="198"/>
      <c r="C39" s="198"/>
      <c r="D39" s="198"/>
      <c r="E39" s="198"/>
      <c r="F39" s="198"/>
      <c r="G39" s="198"/>
    </row>
    <row r="40" spans="1:7">
      <c r="A40" s="190" t="s">
        <v>13</v>
      </c>
      <c r="B40" s="180" t="s">
        <v>744</v>
      </c>
      <c r="C40" s="180"/>
      <c r="D40" s="180"/>
      <c r="E40" s="190" t="s">
        <v>6</v>
      </c>
      <c r="F40" s="181" t="s">
        <v>757</v>
      </c>
      <c r="G40" s="181"/>
    </row>
    <row r="41" spans="1:7">
      <c r="A41" s="191"/>
      <c r="B41" s="180" t="s">
        <v>745</v>
      </c>
      <c r="C41" s="180"/>
      <c r="D41" s="180"/>
      <c r="E41" s="191"/>
      <c r="F41" s="181" t="s">
        <v>758</v>
      </c>
      <c r="G41" s="181"/>
    </row>
    <row r="42" spans="1:7">
      <c r="A42" s="191"/>
      <c r="B42" s="180" t="s">
        <v>746</v>
      </c>
      <c r="C42" s="180"/>
      <c r="D42" s="180"/>
      <c r="E42" s="191"/>
      <c r="F42" s="181" t="s">
        <v>759</v>
      </c>
      <c r="G42" s="181"/>
    </row>
    <row r="43" spans="1:7">
      <c r="A43" s="191"/>
      <c r="B43" s="180" t="s">
        <v>747</v>
      </c>
      <c r="C43" s="180"/>
      <c r="D43" s="180"/>
      <c r="E43" s="191"/>
      <c r="F43" s="181" t="s">
        <v>760</v>
      </c>
      <c r="G43" s="181"/>
    </row>
    <row r="44" spans="1:7">
      <c r="A44" s="191"/>
      <c r="B44" s="193" t="s">
        <v>748</v>
      </c>
      <c r="C44" s="194"/>
      <c r="D44" s="195"/>
      <c r="E44" s="191"/>
      <c r="F44" s="196"/>
      <c r="G44" s="197"/>
    </row>
    <row r="45" spans="1:7">
      <c r="A45" s="191"/>
      <c r="B45" s="193" t="s">
        <v>749</v>
      </c>
      <c r="C45" s="194"/>
      <c r="D45" s="195"/>
      <c r="E45" s="191"/>
      <c r="F45" s="163"/>
      <c r="G45" s="164"/>
    </row>
    <row r="46" spans="1:7">
      <c r="A46" s="191"/>
      <c r="B46" s="193"/>
      <c r="C46" s="194"/>
      <c r="D46" s="195"/>
      <c r="E46" s="191"/>
      <c r="F46" s="196"/>
      <c r="G46" s="197"/>
    </row>
    <row r="47" spans="1:7">
      <c r="A47" s="191"/>
      <c r="B47" s="193"/>
      <c r="C47" s="194"/>
      <c r="D47" s="195"/>
      <c r="E47" s="191"/>
      <c r="F47" s="196"/>
      <c r="G47" s="197"/>
    </row>
    <row r="48" spans="1:7">
      <c r="A48" s="191"/>
      <c r="B48" s="180"/>
      <c r="C48" s="180"/>
      <c r="D48" s="180"/>
      <c r="E48" s="191"/>
      <c r="F48" s="181"/>
      <c r="G48" s="181"/>
    </row>
    <row r="49" spans="1:7">
      <c r="A49" s="191"/>
      <c r="B49" s="180"/>
      <c r="C49" s="180"/>
      <c r="D49" s="180"/>
      <c r="E49" s="191"/>
      <c r="F49" s="196"/>
      <c r="G49" s="197"/>
    </row>
    <row r="50" spans="1:7">
      <c r="A50" s="191"/>
      <c r="B50" s="244"/>
      <c r="C50" s="245"/>
      <c r="D50" s="246"/>
      <c r="E50" s="191"/>
      <c r="F50" s="163"/>
      <c r="G50" s="164"/>
    </row>
    <row r="51" spans="1:7">
      <c r="A51" s="192"/>
      <c r="B51" s="244"/>
      <c r="C51" s="245"/>
      <c r="D51" s="246"/>
      <c r="E51" s="192"/>
      <c r="F51" s="181"/>
      <c r="G51" s="181"/>
    </row>
    <row r="52" spans="1:7">
      <c r="A52" s="182" t="s">
        <v>28</v>
      </c>
      <c r="B52" s="182"/>
      <c r="C52" s="182"/>
      <c r="D52" s="182"/>
      <c r="E52" s="182"/>
      <c r="F52" s="182"/>
      <c r="G52" s="182"/>
    </row>
    <row r="53" spans="1:7">
      <c r="A53" s="183" t="s">
        <v>13</v>
      </c>
      <c r="B53" s="3" t="s">
        <v>18</v>
      </c>
      <c r="C53" s="3" t="s">
        <v>19</v>
      </c>
      <c r="D53" s="183"/>
      <c r="E53" s="3" t="s">
        <v>18</v>
      </c>
      <c r="F53" s="185" t="s">
        <v>19</v>
      </c>
      <c r="G53" s="186"/>
    </row>
    <row r="54" spans="1:7">
      <c r="A54" s="184"/>
      <c r="B54" s="9"/>
      <c r="C54" s="10"/>
      <c r="D54" s="184"/>
      <c r="E54" s="7"/>
      <c r="F54" s="187"/>
      <c r="G54" s="187"/>
    </row>
    <row r="55" spans="1:7">
      <c r="A55" s="184"/>
      <c r="B55" s="9"/>
      <c r="C55" s="10"/>
      <c r="D55" s="184"/>
      <c r="E55" s="7"/>
      <c r="F55" s="187"/>
      <c r="G55" s="187"/>
    </row>
    <row r="56" spans="1:7">
      <c r="A56" s="184"/>
      <c r="B56" s="9"/>
      <c r="C56" s="10"/>
      <c r="D56" s="184"/>
      <c r="E56" s="7"/>
      <c r="F56" s="188"/>
      <c r="G56" s="189"/>
    </row>
    <row r="57" spans="1:7">
      <c r="A57" s="184"/>
      <c r="B57" s="9"/>
      <c r="C57" s="10"/>
      <c r="D57" s="184"/>
      <c r="E57" s="7"/>
      <c r="F57" s="188"/>
      <c r="G57" s="189"/>
    </row>
    <row r="58" spans="1:7">
      <c r="A58" s="184"/>
      <c r="B58" s="9"/>
      <c r="C58" s="10"/>
      <c r="D58" s="184"/>
      <c r="E58" s="7"/>
      <c r="F58" s="188"/>
      <c r="G58" s="189"/>
    </row>
    <row r="59" spans="1:7">
      <c r="A59" s="184"/>
      <c r="B59" s="9"/>
      <c r="C59" s="10"/>
      <c r="D59" s="184"/>
      <c r="E59" s="7"/>
      <c r="F59" s="188"/>
      <c r="G59" s="189"/>
    </row>
    <row r="60" spans="1:7">
      <c r="A60" s="184"/>
      <c r="B60" s="9"/>
      <c r="C60" s="10"/>
      <c r="D60" s="184"/>
      <c r="E60" s="7"/>
      <c r="F60" s="188"/>
      <c r="G60" s="189"/>
    </row>
    <row r="61" spans="1:7" ht="18" thickBot="1">
      <c r="A61" s="184"/>
      <c r="B61" s="11"/>
      <c r="C61" s="12"/>
      <c r="D61" s="184"/>
      <c r="E61" s="13"/>
      <c r="F61" s="175"/>
      <c r="G61" s="175"/>
    </row>
    <row r="62" spans="1:7" ht="18.75" thickTop="1" thickBot="1">
      <c r="A62" s="14" t="s">
        <v>27</v>
      </c>
      <c r="B62" s="15">
        <f>B61+B60+B59+B58+B57+B56+B55+B54+E54+E55+E56+E57+E58+E59+E60+E61</f>
        <v>0</v>
      </c>
      <c r="C62" s="16"/>
      <c r="D62" s="17"/>
      <c r="E62" s="18"/>
      <c r="F62" s="16"/>
      <c r="G62" s="19"/>
    </row>
    <row r="63" spans="1:7">
      <c r="A63" s="176"/>
      <c r="B63" s="176"/>
      <c r="C63" s="176"/>
      <c r="D63" s="176"/>
      <c r="E63" s="176"/>
      <c r="F63" s="176"/>
      <c r="G63" s="176"/>
    </row>
    <row r="64" spans="1:7">
      <c r="A64" s="177"/>
      <c r="B64" s="178"/>
      <c r="C64" s="178"/>
      <c r="D64" s="178"/>
      <c r="E64" s="178"/>
      <c r="F64" s="178"/>
      <c r="G64" s="179"/>
    </row>
    <row r="68" spans="3:3">
      <c r="C68" t="s">
        <v>16</v>
      </c>
    </row>
  </sheetData>
  <mergeCells count="90">
    <mergeCell ref="A63:G63"/>
    <mergeCell ref="A64:G64"/>
    <mergeCell ref="A52:G52"/>
    <mergeCell ref="A53:A61"/>
    <mergeCell ref="D53:D61"/>
    <mergeCell ref="F53:G53"/>
    <mergeCell ref="F54:G54"/>
    <mergeCell ref="F55:G55"/>
    <mergeCell ref="F56:G56"/>
    <mergeCell ref="F57:G57"/>
    <mergeCell ref="F58:G58"/>
    <mergeCell ref="F59:G59"/>
    <mergeCell ref="B49:D49"/>
    <mergeCell ref="F49:G49"/>
    <mergeCell ref="B50:D50"/>
    <mergeCell ref="F60:G60"/>
    <mergeCell ref="F61:G61"/>
    <mergeCell ref="F46:G46"/>
    <mergeCell ref="B47:D47"/>
    <mergeCell ref="F47:G47"/>
    <mergeCell ref="B48:D48"/>
    <mergeCell ref="F48:G48"/>
    <mergeCell ref="A40:A51"/>
    <mergeCell ref="B40:D40"/>
    <mergeCell ref="E40:E51"/>
    <mergeCell ref="F40:G40"/>
    <mergeCell ref="B41:D41"/>
    <mergeCell ref="F41:G41"/>
    <mergeCell ref="B42:D42"/>
    <mergeCell ref="F42:G42"/>
    <mergeCell ref="B43:D43"/>
    <mergeCell ref="F43:G43"/>
    <mergeCell ref="B51:D51"/>
    <mergeCell ref="F51:G51"/>
    <mergeCell ref="B44:D44"/>
    <mergeCell ref="F44:G44"/>
    <mergeCell ref="B45:D45"/>
    <mergeCell ref="B46:D46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69"/>
  <sheetViews>
    <sheetView tabSelected="1" workbookViewId="0">
      <selection activeCell="E32" sqref="E32:G32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25" t="s">
        <v>261</v>
      </c>
      <c r="B1" s="225"/>
      <c r="C1" s="225"/>
      <c r="D1" s="225"/>
      <c r="E1" s="225"/>
      <c r="F1" s="225"/>
      <c r="G1" s="225"/>
    </row>
    <row r="2" spans="1:8" ht="20.100000000000001" customHeight="1">
      <c r="A2" s="167" t="s">
        <v>24</v>
      </c>
      <c r="B2" s="226" t="s">
        <v>761</v>
      </c>
      <c r="C2" s="227"/>
      <c r="D2" s="167" t="s">
        <v>1</v>
      </c>
      <c r="E2" s="167" t="s">
        <v>25</v>
      </c>
      <c r="F2" s="168" t="s">
        <v>0</v>
      </c>
      <c r="G2" s="1"/>
    </row>
    <row r="3" spans="1:8" ht="24" customHeight="1">
      <c r="A3" s="211" t="s">
        <v>15</v>
      </c>
      <c r="B3" s="211"/>
      <c r="C3" s="211"/>
      <c r="D3" s="228" t="s">
        <v>16</v>
      </c>
      <c r="E3" s="165" t="s">
        <v>23</v>
      </c>
      <c r="F3" s="165"/>
      <c r="G3" s="230"/>
      <c r="H3" s="230"/>
    </row>
    <row r="4" spans="1:8" ht="20.100000000000001" customHeight="1">
      <c r="A4" s="167" t="s">
        <v>2</v>
      </c>
      <c r="B4" s="231">
        <v>1241500</v>
      </c>
      <c r="C4" s="232"/>
      <c r="D4" s="229"/>
      <c r="E4" s="219" t="s">
        <v>691</v>
      </c>
      <c r="F4" s="233"/>
      <c r="G4" s="234"/>
    </row>
    <row r="5" spans="1:8" ht="20.100000000000001" customHeight="1">
      <c r="A5" s="167" t="s">
        <v>3</v>
      </c>
      <c r="B5" s="235">
        <f>B6-B4</f>
        <v>731000</v>
      </c>
      <c r="C5" s="218"/>
      <c r="D5" s="229"/>
      <c r="E5" s="220" t="s">
        <v>693</v>
      </c>
      <c r="F5" s="236"/>
      <c r="G5" s="237"/>
    </row>
    <row r="6" spans="1:8" ht="20.100000000000001" customHeight="1">
      <c r="A6" s="167" t="s">
        <v>4</v>
      </c>
      <c r="B6" s="231">
        <f>1776000+196500</f>
        <v>1972500</v>
      </c>
      <c r="C6" s="232"/>
      <c r="D6" s="229"/>
      <c r="E6" s="221" t="s">
        <v>692</v>
      </c>
      <c r="F6" s="238"/>
      <c r="G6" s="239"/>
    </row>
    <row r="7" spans="1:8" ht="27.95" customHeight="1">
      <c r="A7" s="172" t="s">
        <v>14</v>
      </c>
      <c r="B7" s="172"/>
      <c r="C7" s="172"/>
      <c r="D7" s="2"/>
      <c r="E7" s="4"/>
      <c r="F7" s="4"/>
      <c r="G7" s="4"/>
    </row>
    <row r="8" spans="1:8" ht="20.100000000000001" customHeight="1">
      <c r="A8" s="219" t="s">
        <v>29</v>
      </c>
      <c r="B8" s="1" t="s">
        <v>58</v>
      </c>
      <c r="C8" s="1">
        <v>4</v>
      </c>
      <c r="D8" s="222" t="s">
        <v>5</v>
      </c>
      <c r="E8" s="1" t="s">
        <v>311</v>
      </c>
      <c r="F8" s="168"/>
      <c r="G8" s="5"/>
    </row>
    <row r="9" spans="1:8" ht="20.100000000000001" customHeight="1">
      <c r="A9" s="220"/>
      <c r="B9" s="1" t="s">
        <v>787</v>
      </c>
      <c r="C9" s="1">
        <v>4</v>
      </c>
      <c r="D9" s="223"/>
      <c r="E9" s="8" t="s">
        <v>449</v>
      </c>
      <c r="F9" s="168"/>
      <c r="G9" s="168"/>
      <c r="H9" t="s">
        <v>319</v>
      </c>
    </row>
    <row r="10" spans="1:8" ht="20.100000000000001" customHeight="1">
      <c r="A10" s="220"/>
      <c r="B10" s="1" t="s">
        <v>111</v>
      </c>
      <c r="C10" s="1">
        <v>4</v>
      </c>
      <c r="D10" s="223"/>
      <c r="E10" s="8" t="s">
        <v>101</v>
      </c>
      <c r="F10" s="168"/>
      <c r="G10" s="168"/>
    </row>
    <row r="11" spans="1:8" ht="20.100000000000001" customHeight="1">
      <c r="A11" s="221"/>
      <c r="B11" s="1" t="s">
        <v>57</v>
      </c>
      <c r="C11" s="1">
        <v>4</v>
      </c>
      <c r="D11" s="224"/>
      <c r="E11" s="8"/>
      <c r="F11" s="168"/>
      <c r="G11" s="168"/>
    </row>
    <row r="12" spans="1:8" ht="27.95" customHeight="1">
      <c r="A12" s="172" t="s">
        <v>21</v>
      </c>
      <c r="B12" s="172"/>
      <c r="C12" s="172"/>
      <c r="D12" s="172"/>
      <c r="E12" s="2"/>
      <c r="F12" s="2"/>
      <c r="G12" s="166"/>
    </row>
    <row r="13" spans="1:8" ht="18.95" customHeight="1">
      <c r="A13" s="1"/>
      <c r="B13" s="168" t="s">
        <v>7</v>
      </c>
      <c r="C13" s="168" t="s">
        <v>10</v>
      </c>
      <c r="D13" s="168" t="s">
        <v>11</v>
      </c>
      <c r="E13" s="216" t="s">
        <v>12</v>
      </c>
      <c r="F13" s="217"/>
      <c r="G13" s="218"/>
    </row>
    <row r="14" spans="1:8" ht="17.100000000000001" customHeight="1">
      <c r="A14" s="190" t="s">
        <v>8</v>
      </c>
      <c r="B14" s="6">
        <v>0.5</v>
      </c>
      <c r="C14" s="167" t="s">
        <v>764</v>
      </c>
      <c r="D14" s="167">
        <v>9</v>
      </c>
      <c r="E14" s="216" t="s">
        <v>250</v>
      </c>
      <c r="F14" s="217"/>
      <c r="G14" s="218"/>
    </row>
    <row r="15" spans="1:8" ht="18.95" customHeight="1">
      <c r="A15" s="191"/>
      <c r="B15" s="6">
        <v>0.4375</v>
      </c>
      <c r="C15" s="167" t="s">
        <v>765</v>
      </c>
      <c r="D15" s="167">
        <v>6</v>
      </c>
      <c r="E15" s="216"/>
      <c r="F15" s="217"/>
      <c r="G15" s="218"/>
    </row>
    <row r="16" spans="1:8" ht="18.95" customHeight="1">
      <c r="A16" s="191"/>
      <c r="B16" s="6">
        <v>0.5</v>
      </c>
      <c r="C16" s="167" t="s">
        <v>766</v>
      </c>
      <c r="D16" s="167">
        <v>6</v>
      </c>
      <c r="E16" s="216"/>
      <c r="F16" s="217"/>
      <c r="G16" s="218"/>
    </row>
    <row r="17" spans="1:7">
      <c r="A17" s="191"/>
      <c r="B17" s="6">
        <v>8.3333333333333329E-2</v>
      </c>
      <c r="C17" s="167" t="s">
        <v>767</v>
      </c>
      <c r="D17" s="167">
        <v>2</v>
      </c>
      <c r="E17" s="216" t="s">
        <v>788</v>
      </c>
      <c r="F17" s="217"/>
      <c r="G17" s="218"/>
    </row>
    <row r="18" spans="1:7">
      <c r="A18" s="191"/>
      <c r="B18" s="6"/>
      <c r="C18" s="167"/>
      <c r="D18" s="167"/>
      <c r="E18" s="216"/>
      <c r="F18" s="217"/>
      <c r="G18" s="218"/>
    </row>
    <row r="19" spans="1:7">
      <c r="A19" s="191"/>
      <c r="B19" s="6"/>
      <c r="C19" s="167"/>
      <c r="D19" s="167"/>
      <c r="E19" s="216"/>
      <c r="F19" s="217"/>
      <c r="G19" s="218"/>
    </row>
    <row r="20" spans="1:7">
      <c r="A20" s="191"/>
      <c r="B20" s="6"/>
      <c r="C20" s="167"/>
      <c r="D20" s="167"/>
      <c r="E20" s="216"/>
      <c r="F20" s="217"/>
      <c r="G20" s="218"/>
    </row>
    <row r="21" spans="1:7">
      <c r="A21" s="191"/>
      <c r="B21" s="6"/>
      <c r="C21" s="167"/>
      <c r="D21" s="167"/>
      <c r="E21" s="216"/>
      <c r="F21" s="217"/>
      <c r="G21" s="218"/>
    </row>
    <row r="22" spans="1:7">
      <c r="A22" s="192"/>
      <c r="B22" s="6"/>
      <c r="C22" s="167"/>
      <c r="D22" s="167"/>
      <c r="E22" s="216"/>
      <c r="F22" s="217"/>
      <c r="G22" s="218"/>
    </row>
    <row r="23" spans="1:7">
      <c r="A23" s="212" t="s">
        <v>9</v>
      </c>
      <c r="B23" s="6">
        <v>0.20833333333333334</v>
      </c>
      <c r="C23" s="167" t="s">
        <v>763</v>
      </c>
      <c r="D23" s="167">
        <v>2</v>
      </c>
      <c r="E23" s="215"/>
      <c r="F23" s="215"/>
      <c r="G23" s="215"/>
    </row>
    <row r="24" spans="1:7">
      <c r="A24" s="212"/>
      <c r="B24" s="6"/>
      <c r="C24" s="167"/>
      <c r="D24" s="167"/>
      <c r="E24" s="215"/>
      <c r="F24" s="215"/>
      <c r="G24" s="215"/>
    </row>
    <row r="25" spans="1:7">
      <c r="A25" s="212"/>
      <c r="B25" s="6"/>
      <c r="C25" s="167"/>
      <c r="D25" s="167"/>
      <c r="E25" s="215"/>
      <c r="F25" s="215"/>
      <c r="G25" s="215"/>
    </row>
    <row r="26" spans="1:7">
      <c r="A26" s="212"/>
      <c r="B26" s="6"/>
      <c r="C26" s="167"/>
      <c r="D26" s="167"/>
      <c r="E26" s="215"/>
      <c r="F26" s="215"/>
      <c r="G26" s="215"/>
    </row>
    <row r="27" spans="1:7">
      <c r="A27" s="212"/>
      <c r="B27" s="6"/>
      <c r="C27" s="167"/>
      <c r="D27" s="167"/>
      <c r="E27" s="216"/>
      <c r="F27" s="217"/>
      <c r="G27" s="218"/>
    </row>
    <row r="28" spans="1:7">
      <c r="A28" s="212"/>
      <c r="B28" s="6"/>
      <c r="C28" s="167"/>
      <c r="D28" s="167"/>
      <c r="E28" s="215"/>
      <c r="F28" s="215"/>
      <c r="G28" s="215"/>
    </row>
    <row r="29" spans="1:7">
      <c r="A29" s="211" t="s">
        <v>20</v>
      </c>
      <c r="B29" s="211"/>
      <c r="C29" s="211"/>
      <c r="D29" s="211"/>
      <c r="E29" s="211"/>
      <c r="F29" s="211"/>
      <c r="G29" s="211"/>
    </row>
    <row r="30" spans="1:7">
      <c r="A30" s="212" t="s">
        <v>13</v>
      </c>
      <c r="B30" s="213" t="s">
        <v>768</v>
      </c>
      <c r="C30" s="214"/>
      <c r="D30" s="212" t="s">
        <v>30</v>
      </c>
      <c r="E30" s="205" t="s">
        <v>789</v>
      </c>
      <c r="F30" s="209"/>
      <c r="G30" s="206"/>
    </row>
    <row r="31" spans="1:7">
      <c r="A31" s="212"/>
      <c r="B31" s="199" t="s">
        <v>769</v>
      </c>
      <c r="C31" s="199"/>
      <c r="D31" s="212"/>
      <c r="E31" s="200" t="s">
        <v>790</v>
      </c>
      <c r="F31" s="201"/>
      <c r="G31" s="202"/>
    </row>
    <row r="32" spans="1:7">
      <c r="A32" s="212"/>
      <c r="B32" s="199" t="s">
        <v>770</v>
      </c>
      <c r="C32" s="199"/>
      <c r="D32" s="212"/>
      <c r="E32" s="200" t="s">
        <v>795</v>
      </c>
      <c r="F32" s="201"/>
      <c r="G32" s="202"/>
    </row>
    <row r="33" spans="1:7">
      <c r="A33" s="212"/>
      <c r="B33" s="199" t="s">
        <v>771</v>
      </c>
      <c r="C33" s="199"/>
      <c r="D33" s="212"/>
      <c r="E33" s="200" t="s">
        <v>791</v>
      </c>
      <c r="F33" s="201"/>
      <c r="G33" s="202"/>
    </row>
    <row r="34" spans="1:7">
      <c r="A34" s="212"/>
      <c r="B34" s="199" t="s">
        <v>772</v>
      </c>
      <c r="C34" s="199"/>
      <c r="D34" s="212"/>
      <c r="E34" s="200"/>
      <c r="F34" s="201"/>
      <c r="G34" s="202"/>
    </row>
    <row r="35" spans="1:7">
      <c r="A35" s="212"/>
      <c r="B35" s="203" t="s">
        <v>773</v>
      </c>
      <c r="C35" s="203"/>
      <c r="D35" s="212"/>
      <c r="E35" s="169"/>
      <c r="F35" s="170"/>
      <c r="G35" s="171"/>
    </row>
    <row r="36" spans="1:7">
      <c r="A36" s="212"/>
      <c r="B36" s="242" t="s">
        <v>774</v>
      </c>
      <c r="C36" s="243"/>
      <c r="D36" s="212"/>
      <c r="E36" s="200"/>
      <c r="F36" s="201"/>
      <c r="G36" s="202"/>
    </row>
    <row r="37" spans="1:7">
      <c r="A37" s="198" t="s">
        <v>17</v>
      </c>
      <c r="B37" s="198"/>
      <c r="C37" s="198"/>
      <c r="D37" s="198"/>
      <c r="E37" s="198"/>
      <c r="F37" s="198"/>
      <c r="G37" s="198"/>
    </row>
    <row r="38" spans="1:7">
      <c r="A38" s="190" t="s">
        <v>13</v>
      </c>
      <c r="B38" s="205" t="s">
        <v>26</v>
      </c>
      <c r="C38" s="206"/>
      <c r="D38" s="190" t="s">
        <v>6</v>
      </c>
      <c r="E38" s="205" t="s">
        <v>26</v>
      </c>
      <c r="F38" s="209"/>
      <c r="G38" s="206"/>
    </row>
    <row r="39" spans="1:7">
      <c r="A39" s="192"/>
      <c r="B39" s="207"/>
      <c r="C39" s="208"/>
      <c r="D39" s="192"/>
      <c r="E39" s="207"/>
      <c r="F39" s="210"/>
      <c r="G39" s="208"/>
    </row>
    <row r="40" spans="1:7">
      <c r="A40" s="198" t="s">
        <v>31</v>
      </c>
      <c r="B40" s="198"/>
      <c r="C40" s="198"/>
      <c r="D40" s="198"/>
      <c r="E40" s="198"/>
      <c r="F40" s="198"/>
      <c r="G40" s="198"/>
    </row>
    <row r="41" spans="1:7">
      <c r="A41" s="190" t="s">
        <v>13</v>
      </c>
      <c r="B41" s="180" t="s">
        <v>775</v>
      </c>
      <c r="C41" s="180"/>
      <c r="D41" s="180"/>
      <c r="E41" s="190" t="s">
        <v>6</v>
      </c>
      <c r="F41" s="181" t="s">
        <v>792</v>
      </c>
      <c r="G41" s="181"/>
    </row>
    <row r="42" spans="1:7">
      <c r="A42" s="191"/>
      <c r="B42" s="180" t="s">
        <v>776</v>
      </c>
      <c r="C42" s="180"/>
      <c r="D42" s="180"/>
      <c r="E42" s="191"/>
      <c r="F42" s="181" t="s">
        <v>793</v>
      </c>
      <c r="G42" s="181"/>
    </row>
    <row r="43" spans="1:7">
      <c r="A43" s="191"/>
      <c r="B43" s="180" t="s">
        <v>777</v>
      </c>
      <c r="C43" s="180"/>
      <c r="D43" s="180"/>
      <c r="E43" s="191"/>
      <c r="F43" s="181" t="s">
        <v>794</v>
      </c>
      <c r="G43" s="181"/>
    </row>
    <row r="44" spans="1:7">
      <c r="A44" s="191"/>
      <c r="B44" s="180" t="s">
        <v>778</v>
      </c>
      <c r="C44" s="180"/>
      <c r="D44" s="180"/>
      <c r="E44" s="191"/>
      <c r="F44" s="181"/>
      <c r="G44" s="181"/>
    </row>
    <row r="45" spans="1:7">
      <c r="A45" s="191"/>
      <c r="B45" s="193" t="s">
        <v>779</v>
      </c>
      <c r="C45" s="194"/>
      <c r="D45" s="195"/>
      <c r="E45" s="191"/>
      <c r="F45" s="196"/>
      <c r="G45" s="197"/>
    </row>
    <row r="46" spans="1:7">
      <c r="A46" s="191"/>
      <c r="B46" s="193" t="s">
        <v>780</v>
      </c>
      <c r="C46" s="194"/>
      <c r="D46" s="195"/>
      <c r="E46" s="191"/>
      <c r="F46" s="173"/>
      <c r="G46" s="174"/>
    </row>
    <row r="47" spans="1:7">
      <c r="A47" s="191"/>
      <c r="B47" s="193" t="s">
        <v>781</v>
      </c>
      <c r="C47" s="194"/>
      <c r="D47" s="195"/>
      <c r="E47" s="191"/>
      <c r="F47" s="196"/>
      <c r="G47" s="197"/>
    </row>
    <row r="48" spans="1:7">
      <c r="A48" s="191"/>
      <c r="B48" s="193" t="s">
        <v>782</v>
      </c>
      <c r="C48" s="194"/>
      <c r="D48" s="195"/>
      <c r="E48" s="191"/>
      <c r="F48" s="196"/>
      <c r="G48" s="197"/>
    </row>
    <row r="49" spans="1:7">
      <c r="A49" s="191"/>
      <c r="B49" s="180" t="s">
        <v>783</v>
      </c>
      <c r="C49" s="180"/>
      <c r="D49" s="180"/>
      <c r="E49" s="191"/>
      <c r="F49" s="181"/>
      <c r="G49" s="181"/>
    </row>
    <row r="50" spans="1:7">
      <c r="A50" s="191"/>
      <c r="B50" s="180" t="s">
        <v>784</v>
      </c>
      <c r="C50" s="180"/>
      <c r="D50" s="180"/>
      <c r="E50" s="191"/>
      <c r="F50" s="196"/>
      <c r="G50" s="197"/>
    </row>
    <row r="51" spans="1:7">
      <c r="A51" s="191"/>
      <c r="B51" s="244" t="s">
        <v>785</v>
      </c>
      <c r="C51" s="245"/>
      <c r="D51" s="246"/>
      <c r="E51" s="191"/>
      <c r="F51" s="173"/>
      <c r="G51" s="174"/>
    </row>
    <row r="52" spans="1:7">
      <c r="A52" s="192"/>
      <c r="B52" s="244" t="s">
        <v>786</v>
      </c>
      <c r="C52" s="245"/>
      <c r="D52" s="246"/>
      <c r="E52" s="192"/>
      <c r="F52" s="181"/>
      <c r="G52" s="181"/>
    </row>
    <row r="53" spans="1:7">
      <c r="A53" s="182" t="s">
        <v>28</v>
      </c>
      <c r="B53" s="182"/>
      <c r="C53" s="182"/>
      <c r="D53" s="182"/>
      <c r="E53" s="182"/>
      <c r="F53" s="182"/>
      <c r="G53" s="182"/>
    </row>
    <row r="54" spans="1:7">
      <c r="A54" s="183" t="s">
        <v>13</v>
      </c>
      <c r="B54" s="3" t="s">
        <v>18</v>
      </c>
      <c r="C54" s="3" t="s">
        <v>19</v>
      </c>
      <c r="D54" s="183"/>
      <c r="E54" s="3" t="s">
        <v>18</v>
      </c>
      <c r="F54" s="185" t="s">
        <v>19</v>
      </c>
      <c r="G54" s="186"/>
    </row>
    <row r="55" spans="1:7">
      <c r="A55" s="184"/>
      <c r="B55" s="9"/>
      <c r="C55" s="10"/>
      <c r="D55" s="184"/>
      <c r="E55" s="7">
        <v>8000</v>
      </c>
      <c r="F55" s="187" t="s">
        <v>762</v>
      </c>
      <c r="G55" s="187"/>
    </row>
    <row r="56" spans="1:7">
      <c r="A56" s="184"/>
      <c r="B56" s="9"/>
      <c r="C56" s="10"/>
      <c r="D56" s="184"/>
      <c r="E56" s="7"/>
      <c r="F56" s="187"/>
      <c r="G56" s="187"/>
    </row>
    <row r="57" spans="1:7">
      <c r="A57" s="184"/>
      <c r="B57" s="9"/>
      <c r="C57" s="10"/>
      <c r="D57" s="184"/>
      <c r="E57" s="7"/>
      <c r="F57" s="188"/>
      <c r="G57" s="189"/>
    </row>
    <row r="58" spans="1:7">
      <c r="A58" s="184"/>
      <c r="B58" s="9"/>
      <c r="C58" s="10"/>
      <c r="D58" s="184"/>
      <c r="E58" s="7"/>
      <c r="F58" s="188"/>
      <c r="G58" s="189"/>
    </row>
    <row r="59" spans="1:7">
      <c r="A59" s="184"/>
      <c r="B59" s="9"/>
      <c r="C59" s="10"/>
      <c r="D59" s="184"/>
      <c r="E59" s="7"/>
      <c r="F59" s="188"/>
      <c r="G59" s="189"/>
    </row>
    <row r="60" spans="1:7">
      <c r="A60" s="184"/>
      <c r="B60" s="9"/>
      <c r="C60" s="10"/>
      <c r="D60" s="184"/>
      <c r="E60" s="7"/>
      <c r="F60" s="188"/>
      <c r="G60" s="189"/>
    </row>
    <row r="61" spans="1:7">
      <c r="A61" s="184"/>
      <c r="B61" s="9"/>
      <c r="C61" s="10"/>
      <c r="D61" s="184"/>
      <c r="E61" s="7"/>
      <c r="F61" s="188"/>
      <c r="G61" s="189"/>
    </row>
    <row r="62" spans="1:7" ht="18" thickBot="1">
      <c r="A62" s="184"/>
      <c r="B62" s="11"/>
      <c r="C62" s="12"/>
      <c r="D62" s="184"/>
      <c r="E62" s="13"/>
      <c r="F62" s="175"/>
      <c r="G62" s="175"/>
    </row>
    <row r="63" spans="1:7" ht="18.75" thickTop="1" thickBot="1">
      <c r="A63" s="14" t="s">
        <v>27</v>
      </c>
      <c r="B63" s="15">
        <f>B62+B61+B60+B59+B58+B57+B56+B55+E55+E56+E57+E58+E59+E60+E61+E62</f>
        <v>8000</v>
      </c>
      <c r="C63" s="16"/>
      <c r="D63" s="17"/>
      <c r="E63" s="18"/>
      <c r="F63" s="16"/>
      <c r="G63" s="19"/>
    </row>
    <row r="64" spans="1:7">
      <c r="A64" s="176"/>
      <c r="B64" s="176"/>
      <c r="C64" s="176"/>
      <c r="D64" s="176"/>
      <c r="E64" s="176"/>
      <c r="F64" s="176"/>
      <c r="G64" s="176"/>
    </row>
    <row r="65" spans="1:7">
      <c r="A65" s="177"/>
      <c r="B65" s="178"/>
      <c r="C65" s="178"/>
      <c r="D65" s="178"/>
      <c r="E65" s="178"/>
      <c r="F65" s="178"/>
      <c r="G65" s="179"/>
    </row>
    <row r="69" spans="1:7">
      <c r="C69" t="s">
        <v>16</v>
      </c>
    </row>
  </sheetData>
  <mergeCells count="91">
    <mergeCell ref="F61:G61"/>
    <mergeCell ref="F62:G62"/>
    <mergeCell ref="A64:G64"/>
    <mergeCell ref="A65:G65"/>
    <mergeCell ref="B36:C36"/>
    <mergeCell ref="A53:G53"/>
    <mergeCell ref="A54:A62"/>
    <mergeCell ref="D54:D62"/>
    <mergeCell ref="F54:G54"/>
    <mergeCell ref="F55:G55"/>
    <mergeCell ref="F56:G56"/>
    <mergeCell ref="F57:G57"/>
    <mergeCell ref="F58:G58"/>
    <mergeCell ref="F59:G59"/>
    <mergeCell ref="F60:G60"/>
    <mergeCell ref="B49:D49"/>
    <mergeCell ref="F49:G49"/>
    <mergeCell ref="B50:D50"/>
    <mergeCell ref="F50:G50"/>
    <mergeCell ref="B51:D51"/>
    <mergeCell ref="B52:D52"/>
    <mergeCell ref="F52:G52"/>
    <mergeCell ref="B45:D45"/>
    <mergeCell ref="F45:G45"/>
    <mergeCell ref="B46:D46"/>
    <mergeCell ref="B47:D47"/>
    <mergeCell ref="F47:G47"/>
    <mergeCell ref="B48:D48"/>
    <mergeCell ref="F48:G48"/>
    <mergeCell ref="A41:A52"/>
    <mergeCell ref="B41:D41"/>
    <mergeCell ref="E41:E52"/>
    <mergeCell ref="F41:G41"/>
    <mergeCell ref="B42:D42"/>
    <mergeCell ref="F42:G42"/>
    <mergeCell ref="B43:D43"/>
    <mergeCell ref="F43:G43"/>
    <mergeCell ref="B44:D44"/>
    <mergeCell ref="F44:G44"/>
    <mergeCell ref="A37:G37"/>
    <mergeCell ref="A38:A39"/>
    <mergeCell ref="B38:C39"/>
    <mergeCell ref="D38:D39"/>
    <mergeCell ref="E38:G39"/>
    <mergeCell ref="A40:G40"/>
    <mergeCell ref="B33:C33"/>
    <mergeCell ref="E33:G33"/>
    <mergeCell ref="B34:C34"/>
    <mergeCell ref="E34:G34"/>
    <mergeCell ref="B35:C35"/>
    <mergeCell ref="E36:G36"/>
    <mergeCell ref="E28:G28"/>
    <mergeCell ref="A29:G29"/>
    <mergeCell ref="A30:A36"/>
    <mergeCell ref="B30:C30"/>
    <mergeCell ref="D30:D36"/>
    <mergeCell ref="E30:G30"/>
    <mergeCell ref="B31:C31"/>
    <mergeCell ref="E31:G31"/>
    <mergeCell ref="B32:C32"/>
    <mergeCell ref="E32:G32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1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7.25"/>
  <sheetData/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topLeftCell="A10" zoomScale="85" zoomScaleNormal="85" zoomScalePageLayoutView="150" workbookViewId="0">
      <selection activeCell="B58" sqref="B5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25" t="s">
        <v>22</v>
      </c>
      <c r="B1" s="225"/>
      <c r="C1" s="225"/>
      <c r="D1" s="225"/>
      <c r="E1" s="225"/>
      <c r="F1" s="225"/>
      <c r="G1" s="225"/>
    </row>
    <row r="2" spans="1:8" ht="20.100000000000001" customHeight="1">
      <c r="A2" s="34" t="s">
        <v>24</v>
      </c>
      <c r="B2" s="226" t="s">
        <v>100</v>
      </c>
      <c r="C2" s="227"/>
      <c r="D2" s="34" t="s">
        <v>1</v>
      </c>
      <c r="E2" s="34" t="s">
        <v>25</v>
      </c>
      <c r="F2" s="35" t="s">
        <v>0</v>
      </c>
      <c r="G2" s="1"/>
    </row>
    <row r="3" spans="1:8" ht="24" customHeight="1">
      <c r="A3" s="211" t="s">
        <v>15</v>
      </c>
      <c r="B3" s="211"/>
      <c r="C3" s="211"/>
      <c r="D3" s="228" t="s">
        <v>16</v>
      </c>
      <c r="E3" s="33" t="s">
        <v>23</v>
      </c>
      <c r="F3" s="33"/>
      <c r="G3" s="230"/>
      <c r="H3" s="230"/>
    </row>
    <row r="4" spans="1:8" ht="20.100000000000001" customHeight="1">
      <c r="A4" s="34" t="s">
        <v>2</v>
      </c>
      <c r="B4" s="231"/>
      <c r="C4" s="232"/>
      <c r="D4" s="229"/>
      <c r="E4" s="219" t="s">
        <v>32</v>
      </c>
      <c r="F4" s="233"/>
      <c r="G4" s="234"/>
    </row>
    <row r="5" spans="1:8" ht="20.100000000000001" customHeight="1">
      <c r="A5" s="34" t="s">
        <v>3</v>
      </c>
      <c r="B5" s="235"/>
      <c r="C5" s="218"/>
      <c r="D5" s="229"/>
      <c r="E5" s="220" t="s">
        <v>33</v>
      </c>
      <c r="F5" s="236"/>
      <c r="G5" s="237"/>
    </row>
    <row r="6" spans="1:8" ht="20.100000000000001" customHeight="1">
      <c r="A6" s="34" t="s">
        <v>4</v>
      </c>
      <c r="B6" s="231">
        <v>2593880</v>
      </c>
      <c r="C6" s="232"/>
      <c r="D6" s="229"/>
      <c r="E6" s="221" t="s">
        <v>34</v>
      </c>
      <c r="F6" s="238"/>
      <c r="G6" s="239"/>
    </row>
    <row r="7" spans="1:8" ht="27.95" customHeight="1">
      <c r="A7" s="32" t="s">
        <v>14</v>
      </c>
      <c r="B7" s="32"/>
      <c r="C7" s="32"/>
      <c r="D7" s="2"/>
      <c r="E7" s="4"/>
      <c r="F7" s="4"/>
      <c r="G7" s="4"/>
    </row>
    <row r="8" spans="1:8" ht="20.100000000000001" customHeight="1">
      <c r="A8" s="219" t="s">
        <v>29</v>
      </c>
      <c r="B8" s="1" t="s">
        <v>58</v>
      </c>
      <c r="C8" s="1">
        <v>15</v>
      </c>
      <c r="D8" s="222" t="s">
        <v>5</v>
      </c>
      <c r="E8" s="8" t="s">
        <v>101</v>
      </c>
      <c r="F8" s="35"/>
      <c r="G8" s="5"/>
    </row>
    <row r="9" spans="1:8" ht="20.100000000000001" customHeight="1">
      <c r="A9" s="220"/>
      <c r="B9" s="1" t="s">
        <v>110</v>
      </c>
      <c r="C9" s="1">
        <v>8</v>
      </c>
      <c r="D9" s="223"/>
      <c r="E9" s="1" t="s">
        <v>57</v>
      </c>
      <c r="F9" s="35"/>
      <c r="G9" s="35"/>
    </row>
    <row r="10" spans="1:8" ht="20.100000000000001" customHeight="1">
      <c r="A10" s="220"/>
      <c r="B10" s="1" t="s">
        <v>111</v>
      </c>
      <c r="C10" s="1">
        <v>5</v>
      </c>
      <c r="D10" s="223"/>
      <c r="E10" s="1" t="s">
        <v>35</v>
      </c>
      <c r="F10" s="35"/>
      <c r="G10" s="35"/>
    </row>
    <row r="11" spans="1:8" ht="20.100000000000001" customHeight="1">
      <c r="A11" s="221"/>
      <c r="B11" s="1"/>
      <c r="C11" s="1"/>
      <c r="D11" s="224"/>
      <c r="E11" s="8"/>
      <c r="F11" s="35"/>
      <c r="G11" s="35"/>
    </row>
    <row r="12" spans="1:8" ht="27.95" customHeight="1">
      <c r="A12" s="32" t="s">
        <v>21</v>
      </c>
      <c r="B12" s="32"/>
      <c r="C12" s="32"/>
      <c r="D12" s="32"/>
      <c r="E12" s="2"/>
      <c r="F12" s="2"/>
      <c r="G12" s="36"/>
    </row>
    <row r="13" spans="1:8" ht="18.95" customHeight="1">
      <c r="A13" s="1"/>
      <c r="B13" s="35" t="s">
        <v>7</v>
      </c>
      <c r="C13" s="35" t="s">
        <v>10</v>
      </c>
      <c r="D13" s="35" t="s">
        <v>11</v>
      </c>
      <c r="E13" s="216" t="s">
        <v>12</v>
      </c>
      <c r="F13" s="217"/>
      <c r="G13" s="218"/>
    </row>
    <row r="14" spans="1:8" ht="17.100000000000001" customHeight="1">
      <c r="A14" s="190" t="s">
        <v>8</v>
      </c>
      <c r="B14" s="6">
        <v>4.1666666666666664E-2</v>
      </c>
      <c r="C14" s="34" t="s">
        <v>109</v>
      </c>
      <c r="D14" s="34">
        <v>9</v>
      </c>
      <c r="E14" s="216"/>
      <c r="F14" s="217"/>
      <c r="G14" s="218"/>
    </row>
    <row r="15" spans="1:8" ht="18.95" customHeight="1">
      <c r="A15" s="191"/>
      <c r="B15" s="6">
        <v>4.1666666666666664E-2</v>
      </c>
      <c r="C15" s="34" t="s">
        <v>108</v>
      </c>
      <c r="D15" s="34">
        <v>3</v>
      </c>
      <c r="E15" s="216"/>
      <c r="F15" s="217"/>
      <c r="G15" s="218"/>
    </row>
    <row r="16" spans="1:8" ht="18.95" customHeight="1">
      <c r="A16" s="191"/>
      <c r="B16" s="6">
        <v>0.52083333333333337</v>
      </c>
      <c r="C16" s="34" t="s">
        <v>107</v>
      </c>
      <c r="D16" s="34">
        <v>4</v>
      </c>
      <c r="E16" s="216"/>
      <c r="F16" s="217"/>
      <c r="G16" s="218"/>
    </row>
    <row r="17" spans="1:7" ht="18.95" customHeight="1">
      <c r="A17" s="191"/>
      <c r="B17" s="6">
        <v>4.1666666666666664E-2</v>
      </c>
      <c r="C17" s="34" t="s">
        <v>106</v>
      </c>
      <c r="D17" s="34">
        <v>8</v>
      </c>
      <c r="E17" s="216"/>
      <c r="F17" s="217"/>
      <c r="G17" s="218"/>
    </row>
    <row r="18" spans="1:7" ht="18.95" customHeight="1">
      <c r="A18" s="191"/>
      <c r="B18" s="6">
        <v>0.10416666666666667</v>
      </c>
      <c r="C18" s="34" t="s">
        <v>105</v>
      </c>
      <c r="D18" s="34">
        <v>6</v>
      </c>
      <c r="E18" s="216"/>
      <c r="F18" s="217"/>
      <c r="G18" s="218"/>
    </row>
    <row r="19" spans="1:7" ht="18.95" customHeight="1">
      <c r="A19" s="191"/>
      <c r="B19" s="6"/>
      <c r="C19" s="34"/>
      <c r="D19" s="34"/>
      <c r="E19" s="216"/>
      <c r="F19" s="217"/>
      <c r="G19" s="218"/>
    </row>
    <row r="20" spans="1:7" ht="18.95" customHeight="1">
      <c r="A20" s="191"/>
      <c r="B20" s="6"/>
      <c r="C20" s="34"/>
      <c r="D20" s="34"/>
      <c r="E20" s="216"/>
      <c r="F20" s="217"/>
      <c r="G20" s="218"/>
    </row>
    <row r="21" spans="1:7" ht="18.95" customHeight="1">
      <c r="A21" s="191"/>
      <c r="B21" s="6"/>
      <c r="C21" s="34"/>
      <c r="D21" s="34"/>
      <c r="E21" s="216"/>
      <c r="F21" s="217"/>
      <c r="G21" s="218"/>
    </row>
    <row r="22" spans="1:7" ht="18.95" customHeight="1">
      <c r="A22" s="192"/>
      <c r="B22" s="6"/>
      <c r="C22" s="34"/>
      <c r="D22" s="34"/>
      <c r="E22" s="216"/>
      <c r="F22" s="217"/>
      <c r="G22" s="218"/>
    </row>
    <row r="23" spans="1:7" ht="20.100000000000001" customHeight="1">
      <c r="A23" s="212" t="s">
        <v>9</v>
      </c>
      <c r="B23" s="6">
        <v>0.29166666666666669</v>
      </c>
      <c r="C23" s="34" t="s">
        <v>104</v>
      </c>
      <c r="D23" s="34">
        <v>4</v>
      </c>
      <c r="E23" s="215"/>
      <c r="F23" s="215"/>
      <c r="G23" s="215"/>
    </row>
    <row r="24" spans="1:7" ht="21" customHeight="1">
      <c r="A24" s="212"/>
      <c r="B24" s="6">
        <v>0.27083333333333331</v>
      </c>
      <c r="C24" s="34" t="s">
        <v>103</v>
      </c>
      <c r="D24" s="34">
        <v>8</v>
      </c>
      <c r="E24" s="215"/>
      <c r="F24" s="215"/>
      <c r="G24" s="215"/>
    </row>
    <row r="25" spans="1:7" ht="18.95" customHeight="1">
      <c r="A25" s="212"/>
      <c r="B25" s="6">
        <v>0.23611111111111113</v>
      </c>
      <c r="C25" s="34" t="s">
        <v>102</v>
      </c>
      <c r="D25" s="34">
        <v>6</v>
      </c>
      <c r="E25" s="215"/>
      <c r="F25" s="215"/>
      <c r="G25" s="215"/>
    </row>
    <row r="26" spans="1:7" ht="18.95" customHeight="1">
      <c r="A26" s="212"/>
      <c r="B26" s="6"/>
      <c r="C26" s="34"/>
      <c r="D26" s="34"/>
      <c r="E26" s="215"/>
      <c r="F26" s="215"/>
      <c r="G26" s="215"/>
    </row>
    <row r="27" spans="1:7" ht="18.95" customHeight="1">
      <c r="A27" s="212"/>
      <c r="B27" s="6"/>
      <c r="C27" s="34"/>
      <c r="D27" s="34"/>
      <c r="E27" s="216"/>
      <c r="F27" s="217"/>
      <c r="G27" s="218"/>
    </row>
    <row r="28" spans="1:7" ht="21.95" customHeight="1">
      <c r="A28" s="212"/>
      <c r="B28" s="6"/>
      <c r="C28" s="34"/>
      <c r="D28" s="34"/>
      <c r="E28" s="215"/>
      <c r="F28" s="215"/>
      <c r="G28" s="215"/>
    </row>
    <row r="29" spans="1:7" ht="26.1" customHeight="1">
      <c r="A29" s="211" t="s">
        <v>20</v>
      </c>
      <c r="B29" s="211"/>
      <c r="C29" s="211"/>
      <c r="D29" s="211"/>
      <c r="E29" s="211"/>
      <c r="F29" s="211"/>
      <c r="G29" s="211"/>
    </row>
    <row r="30" spans="1:7" ht="18.95" customHeight="1">
      <c r="A30" s="212" t="s">
        <v>13</v>
      </c>
      <c r="B30" s="213" t="s">
        <v>112</v>
      </c>
      <c r="C30" s="214"/>
      <c r="D30" s="212" t="s">
        <v>30</v>
      </c>
      <c r="E30" s="205" t="s">
        <v>120</v>
      </c>
      <c r="F30" s="209"/>
      <c r="G30" s="206"/>
    </row>
    <row r="31" spans="1:7" ht="18" customHeight="1">
      <c r="A31" s="212"/>
      <c r="B31" s="240"/>
      <c r="C31" s="240"/>
      <c r="D31" s="212"/>
      <c r="E31" s="200" t="s">
        <v>121</v>
      </c>
      <c r="F31" s="201"/>
      <c r="G31" s="202"/>
    </row>
    <row r="32" spans="1:7" ht="18" customHeight="1">
      <c r="A32" s="212"/>
      <c r="B32" s="240"/>
      <c r="C32" s="240"/>
      <c r="D32" s="212"/>
      <c r="E32" s="200" t="s">
        <v>122</v>
      </c>
      <c r="F32" s="201"/>
      <c r="G32" s="202"/>
    </row>
    <row r="33" spans="1:7" ht="18" customHeight="1">
      <c r="A33" s="212"/>
      <c r="B33" s="240"/>
      <c r="C33" s="240"/>
      <c r="D33" s="212"/>
      <c r="E33" s="200"/>
      <c r="F33" s="201"/>
      <c r="G33" s="202"/>
    </row>
    <row r="34" spans="1:7" ht="18" customHeight="1">
      <c r="A34" s="212"/>
      <c r="B34" s="204"/>
      <c r="C34" s="204"/>
      <c r="D34" s="212"/>
      <c r="E34" s="200"/>
      <c r="F34" s="201"/>
      <c r="G34" s="202"/>
    </row>
    <row r="35" spans="1:7" ht="18.95" customHeight="1">
      <c r="A35" s="212"/>
      <c r="B35" s="204"/>
      <c r="C35" s="204"/>
      <c r="D35" s="212"/>
      <c r="E35" s="200"/>
      <c r="F35" s="201"/>
      <c r="G35" s="202"/>
    </row>
    <row r="36" spans="1:7" ht="24" customHeight="1">
      <c r="A36" s="198" t="s">
        <v>17</v>
      </c>
      <c r="B36" s="198"/>
      <c r="C36" s="198"/>
      <c r="D36" s="198"/>
      <c r="E36" s="198"/>
      <c r="F36" s="198"/>
      <c r="G36" s="198"/>
    </row>
    <row r="37" spans="1:7" ht="27" customHeight="1">
      <c r="A37" s="190" t="s">
        <v>13</v>
      </c>
      <c r="B37" s="205" t="s">
        <v>26</v>
      </c>
      <c r="C37" s="206"/>
      <c r="D37" s="190" t="s">
        <v>6</v>
      </c>
      <c r="E37" s="205" t="s">
        <v>26</v>
      </c>
      <c r="F37" s="209"/>
      <c r="G37" s="206"/>
    </row>
    <row r="38" spans="1:7" ht="15.95" customHeight="1">
      <c r="A38" s="192"/>
      <c r="B38" s="207"/>
      <c r="C38" s="208"/>
      <c r="D38" s="192"/>
      <c r="E38" s="207"/>
      <c r="F38" s="210"/>
      <c r="G38" s="208"/>
    </row>
    <row r="39" spans="1:7" ht="27" customHeight="1">
      <c r="A39" s="198" t="s">
        <v>31</v>
      </c>
      <c r="B39" s="198"/>
      <c r="C39" s="198"/>
      <c r="D39" s="198"/>
      <c r="E39" s="198"/>
      <c r="F39" s="198"/>
      <c r="G39" s="198"/>
    </row>
    <row r="40" spans="1:7" ht="20.100000000000001" customHeight="1">
      <c r="A40" s="190" t="s">
        <v>13</v>
      </c>
      <c r="B40" s="180" t="s">
        <v>113</v>
      </c>
      <c r="C40" s="180"/>
      <c r="D40" s="180"/>
      <c r="E40" s="190" t="s">
        <v>6</v>
      </c>
      <c r="F40" s="181" t="s">
        <v>123</v>
      </c>
      <c r="G40" s="181"/>
    </row>
    <row r="41" spans="1:7" ht="20.100000000000001" customHeight="1">
      <c r="A41" s="191"/>
      <c r="B41" s="180" t="s">
        <v>115</v>
      </c>
      <c r="C41" s="180"/>
      <c r="D41" s="180"/>
      <c r="E41" s="191"/>
      <c r="F41" s="181" t="s">
        <v>124</v>
      </c>
      <c r="G41" s="181"/>
    </row>
    <row r="42" spans="1:7" ht="20.100000000000001" customHeight="1">
      <c r="A42" s="191"/>
      <c r="B42" s="180" t="s">
        <v>114</v>
      </c>
      <c r="C42" s="180"/>
      <c r="D42" s="180"/>
      <c r="E42" s="191"/>
      <c r="F42" s="181" t="s">
        <v>125</v>
      </c>
      <c r="G42" s="181"/>
    </row>
    <row r="43" spans="1:7" ht="20.100000000000001" customHeight="1">
      <c r="A43" s="191"/>
      <c r="B43" s="180" t="s">
        <v>116</v>
      </c>
      <c r="C43" s="180"/>
      <c r="D43" s="180"/>
      <c r="E43" s="191"/>
      <c r="F43" s="181"/>
      <c r="G43" s="181"/>
    </row>
    <row r="44" spans="1:7" ht="20.100000000000001" customHeight="1">
      <c r="A44" s="191"/>
      <c r="B44" s="193" t="s">
        <v>117</v>
      </c>
      <c r="C44" s="194"/>
      <c r="D44" s="195"/>
      <c r="E44" s="191"/>
      <c r="F44" s="196"/>
      <c r="G44" s="197"/>
    </row>
    <row r="45" spans="1:7" ht="20.100000000000001" customHeight="1">
      <c r="A45" s="191"/>
      <c r="B45" s="193" t="s">
        <v>118</v>
      </c>
      <c r="C45" s="194"/>
      <c r="D45" s="195"/>
      <c r="E45" s="191"/>
      <c r="F45" s="196"/>
      <c r="G45" s="197"/>
    </row>
    <row r="46" spans="1:7" ht="20.100000000000001" customHeight="1">
      <c r="A46" s="191"/>
      <c r="B46" s="180"/>
      <c r="C46" s="180"/>
      <c r="D46" s="180"/>
      <c r="E46" s="191"/>
      <c r="F46" s="181"/>
      <c r="G46" s="181"/>
    </row>
    <row r="47" spans="1:7" ht="20.100000000000001" customHeight="1">
      <c r="A47" s="192"/>
      <c r="B47" s="180"/>
      <c r="C47" s="180"/>
      <c r="D47" s="180"/>
      <c r="E47" s="192"/>
      <c r="F47" s="181"/>
      <c r="G47" s="181"/>
    </row>
    <row r="48" spans="1:7" ht="24" customHeight="1">
      <c r="A48" s="182" t="s">
        <v>28</v>
      </c>
      <c r="B48" s="182"/>
      <c r="C48" s="182"/>
      <c r="D48" s="182"/>
      <c r="E48" s="182"/>
      <c r="F48" s="182"/>
      <c r="G48" s="182"/>
    </row>
    <row r="49" spans="1:7" ht="27" customHeight="1">
      <c r="A49" s="183" t="s">
        <v>13</v>
      </c>
      <c r="B49" s="3" t="s">
        <v>18</v>
      </c>
      <c r="C49" s="3" t="s">
        <v>19</v>
      </c>
      <c r="D49" s="183" t="s">
        <v>6</v>
      </c>
      <c r="E49" s="3" t="s">
        <v>18</v>
      </c>
      <c r="F49" s="185" t="s">
        <v>19</v>
      </c>
      <c r="G49" s="186"/>
    </row>
    <row r="50" spans="1:7" ht="15.95" customHeight="1">
      <c r="A50" s="184"/>
      <c r="B50" s="9">
        <v>18000</v>
      </c>
      <c r="C50" s="10" t="s">
        <v>119</v>
      </c>
      <c r="D50" s="184"/>
      <c r="E50" s="7"/>
      <c r="F50" s="187"/>
      <c r="G50" s="187"/>
    </row>
    <row r="51" spans="1:7" ht="20.100000000000001" customHeight="1">
      <c r="A51" s="184"/>
      <c r="B51" s="9"/>
      <c r="C51" s="10"/>
      <c r="D51" s="184"/>
      <c r="E51" s="7"/>
      <c r="F51" s="187"/>
      <c r="G51" s="187"/>
    </row>
    <row r="52" spans="1:7" ht="20.100000000000001" customHeight="1">
      <c r="A52" s="184"/>
      <c r="B52" s="9"/>
      <c r="C52" s="10"/>
      <c r="D52" s="184"/>
      <c r="E52" s="7"/>
      <c r="F52" s="188"/>
      <c r="G52" s="189"/>
    </row>
    <row r="53" spans="1:7" ht="20.100000000000001" customHeight="1">
      <c r="A53" s="184"/>
      <c r="B53" s="9"/>
      <c r="C53" s="10"/>
      <c r="D53" s="184"/>
      <c r="E53" s="7"/>
      <c r="F53" s="188"/>
      <c r="G53" s="189"/>
    </row>
    <row r="54" spans="1:7" ht="20.100000000000001" customHeight="1">
      <c r="A54" s="184"/>
      <c r="B54" s="9"/>
      <c r="C54" s="10"/>
      <c r="D54" s="184"/>
      <c r="E54" s="7"/>
      <c r="F54" s="188"/>
      <c r="G54" s="189"/>
    </row>
    <row r="55" spans="1:7" ht="20.100000000000001" customHeight="1">
      <c r="A55" s="184"/>
      <c r="B55" s="9"/>
      <c r="C55" s="10"/>
      <c r="D55" s="184"/>
      <c r="E55" s="7"/>
      <c r="F55" s="188"/>
      <c r="G55" s="189"/>
    </row>
    <row r="56" spans="1:7" ht="20.100000000000001" customHeight="1">
      <c r="A56" s="184"/>
      <c r="B56" s="9"/>
      <c r="C56" s="10"/>
      <c r="D56" s="184"/>
      <c r="E56" s="7"/>
      <c r="F56" s="188"/>
      <c r="G56" s="189"/>
    </row>
    <row r="57" spans="1:7" ht="18" customHeight="1" thickBot="1">
      <c r="A57" s="184"/>
      <c r="B57" s="11"/>
      <c r="C57" s="12"/>
      <c r="D57" s="184"/>
      <c r="E57" s="13"/>
      <c r="F57" s="175"/>
      <c r="G57" s="175"/>
    </row>
    <row r="58" spans="1:7" ht="27.75" customHeight="1" thickTop="1" thickBot="1">
      <c r="A58" s="14" t="s">
        <v>27</v>
      </c>
      <c r="B58" s="15">
        <f>SUM(B50:B57)</f>
        <v>18000</v>
      </c>
      <c r="C58" s="16"/>
      <c r="D58" s="17"/>
      <c r="E58" s="18"/>
      <c r="F58" s="16"/>
      <c r="G58" s="19"/>
    </row>
    <row r="59" spans="1:7" ht="24" customHeight="1">
      <c r="A59" s="176"/>
      <c r="B59" s="176"/>
      <c r="C59" s="176"/>
      <c r="D59" s="176"/>
      <c r="E59" s="176"/>
      <c r="F59" s="176"/>
      <c r="G59" s="176"/>
    </row>
    <row r="60" spans="1:7" ht="54.95" customHeight="1">
      <c r="A60" s="177"/>
      <c r="B60" s="178"/>
      <c r="C60" s="178"/>
      <c r="D60" s="178"/>
      <c r="E60" s="178"/>
      <c r="F60" s="178"/>
      <c r="G60" s="179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topLeftCell="A16" zoomScale="85" zoomScaleNormal="85" zoomScalePageLayoutView="150" workbookViewId="0">
      <selection activeCell="E8" sqref="E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25" t="s">
        <v>22</v>
      </c>
      <c r="B1" s="225"/>
      <c r="C1" s="225"/>
      <c r="D1" s="225"/>
      <c r="E1" s="225"/>
      <c r="F1" s="225"/>
      <c r="G1" s="225"/>
    </row>
    <row r="2" spans="1:8" ht="20.100000000000001" customHeight="1">
      <c r="A2" s="39" t="s">
        <v>24</v>
      </c>
      <c r="B2" s="226" t="s">
        <v>126</v>
      </c>
      <c r="C2" s="227"/>
      <c r="D2" s="39" t="s">
        <v>1</v>
      </c>
      <c r="E2" s="39" t="s">
        <v>25</v>
      </c>
      <c r="F2" s="40" t="s">
        <v>0</v>
      </c>
      <c r="G2" s="1"/>
    </row>
    <row r="3" spans="1:8" ht="24" customHeight="1">
      <c r="A3" s="211" t="s">
        <v>15</v>
      </c>
      <c r="B3" s="211"/>
      <c r="C3" s="211"/>
      <c r="D3" s="228" t="s">
        <v>16</v>
      </c>
      <c r="E3" s="37" t="s">
        <v>23</v>
      </c>
      <c r="F3" s="37"/>
      <c r="G3" s="230"/>
      <c r="H3" s="230"/>
    </row>
    <row r="4" spans="1:8" ht="20.100000000000001" customHeight="1">
      <c r="A4" s="39" t="s">
        <v>2</v>
      </c>
      <c r="B4" s="231">
        <v>1086400</v>
      </c>
      <c r="C4" s="232"/>
      <c r="D4" s="229"/>
      <c r="E4" s="219" t="s">
        <v>147</v>
      </c>
      <c r="F4" s="233"/>
      <c r="G4" s="234"/>
    </row>
    <row r="5" spans="1:8" ht="20.100000000000001" customHeight="1">
      <c r="A5" s="39" t="s">
        <v>3</v>
      </c>
      <c r="B5" s="235">
        <f>B6-B4</f>
        <v>1009950</v>
      </c>
      <c r="C5" s="218"/>
      <c r="D5" s="229"/>
      <c r="E5" s="220" t="s">
        <v>148</v>
      </c>
      <c r="F5" s="236"/>
      <c r="G5" s="237"/>
    </row>
    <row r="6" spans="1:8" ht="20.100000000000001" customHeight="1">
      <c r="A6" s="39" t="s">
        <v>4</v>
      </c>
      <c r="B6" s="231">
        <v>2096350</v>
      </c>
      <c r="C6" s="232"/>
      <c r="D6" s="229"/>
      <c r="E6" s="221" t="s">
        <v>149</v>
      </c>
      <c r="F6" s="238"/>
      <c r="G6" s="239"/>
    </row>
    <row r="7" spans="1:8" ht="27.95" customHeight="1">
      <c r="A7" s="41" t="s">
        <v>14</v>
      </c>
      <c r="B7" s="41"/>
      <c r="C7" s="41"/>
      <c r="D7" s="2"/>
      <c r="E7" s="4"/>
      <c r="F7" s="4"/>
      <c r="G7" s="4"/>
    </row>
    <row r="8" spans="1:8" ht="20.100000000000001" customHeight="1">
      <c r="A8" s="219" t="s">
        <v>29</v>
      </c>
      <c r="B8" s="1" t="s">
        <v>150</v>
      </c>
      <c r="C8" s="1">
        <v>18</v>
      </c>
      <c r="D8" s="222" t="s">
        <v>5</v>
      </c>
      <c r="E8" s="8" t="s">
        <v>101</v>
      </c>
      <c r="F8" s="40"/>
      <c r="G8" s="5"/>
    </row>
    <row r="9" spans="1:8" ht="20.100000000000001" customHeight="1">
      <c r="A9" s="220"/>
      <c r="B9" s="1" t="s">
        <v>111</v>
      </c>
      <c r="C9" s="1">
        <v>5</v>
      </c>
      <c r="D9" s="223"/>
      <c r="E9" s="1" t="s">
        <v>57</v>
      </c>
      <c r="F9" s="40"/>
      <c r="G9" s="40"/>
    </row>
    <row r="10" spans="1:8" ht="20.100000000000001" customHeight="1">
      <c r="A10" s="220"/>
      <c r="B10" s="1" t="s">
        <v>58</v>
      </c>
      <c r="C10" s="1">
        <v>5</v>
      </c>
      <c r="D10" s="223"/>
      <c r="E10" s="1" t="s">
        <v>66</v>
      </c>
      <c r="F10" s="40"/>
      <c r="G10" s="40"/>
    </row>
    <row r="11" spans="1:8" ht="20.100000000000001" customHeight="1">
      <c r="A11" s="221"/>
      <c r="B11" s="1" t="s">
        <v>59</v>
      </c>
      <c r="C11" s="1">
        <v>5</v>
      </c>
      <c r="D11" s="224"/>
      <c r="E11" s="8"/>
      <c r="F11" s="40"/>
      <c r="G11" s="40"/>
    </row>
    <row r="12" spans="1:8" ht="27.95" customHeight="1">
      <c r="A12" s="41" t="s">
        <v>21</v>
      </c>
      <c r="B12" s="41"/>
      <c r="C12" s="41"/>
      <c r="D12" s="41"/>
      <c r="E12" s="2"/>
      <c r="F12" s="2"/>
      <c r="G12" s="38"/>
    </row>
    <row r="13" spans="1:8" ht="18.95" customHeight="1">
      <c r="A13" s="1"/>
      <c r="B13" s="40" t="s">
        <v>7</v>
      </c>
      <c r="C13" s="40" t="s">
        <v>10</v>
      </c>
      <c r="D13" s="40" t="s">
        <v>11</v>
      </c>
      <c r="E13" s="216" t="s">
        <v>12</v>
      </c>
      <c r="F13" s="217"/>
      <c r="G13" s="218"/>
    </row>
    <row r="14" spans="1:8" ht="17.100000000000001" customHeight="1">
      <c r="A14" s="190" t="s">
        <v>8</v>
      </c>
      <c r="B14" s="6">
        <v>0.52083333333333337</v>
      </c>
      <c r="C14" s="39" t="s">
        <v>128</v>
      </c>
      <c r="D14" s="39">
        <v>8</v>
      </c>
      <c r="E14" s="216" t="s">
        <v>151</v>
      </c>
      <c r="F14" s="217"/>
      <c r="G14" s="218"/>
    </row>
    <row r="15" spans="1:8" ht="18.95" customHeight="1">
      <c r="A15" s="191"/>
      <c r="B15" s="6">
        <v>0.5</v>
      </c>
      <c r="C15" s="39" t="s">
        <v>129</v>
      </c>
      <c r="D15" s="39">
        <v>8</v>
      </c>
      <c r="E15" s="216"/>
      <c r="F15" s="217"/>
      <c r="G15" s="218"/>
    </row>
    <row r="16" spans="1:8" ht="18.95" customHeight="1">
      <c r="A16" s="191"/>
      <c r="B16" s="6">
        <v>0.39583333333333331</v>
      </c>
      <c r="C16" s="39" t="s">
        <v>130</v>
      </c>
      <c r="D16" s="39">
        <v>7</v>
      </c>
      <c r="E16" s="216"/>
      <c r="F16" s="217"/>
      <c r="G16" s="218"/>
    </row>
    <row r="17" spans="1:7" ht="18.95" customHeight="1">
      <c r="A17" s="191"/>
      <c r="B17" s="6">
        <v>0.5</v>
      </c>
      <c r="C17" s="39" t="s">
        <v>131</v>
      </c>
      <c r="D17" s="39">
        <v>2</v>
      </c>
      <c r="E17" s="216"/>
      <c r="F17" s="217"/>
      <c r="G17" s="218"/>
    </row>
    <row r="18" spans="1:7" ht="18.95" customHeight="1">
      <c r="A18" s="191"/>
      <c r="B18" s="6">
        <v>0.45833333333333331</v>
      </c>
      <c r="C18" s="39" t="s">
        <v>132</v>
      </c>
      <c r="D18" s="39">
        <v>3</v>
      </c>
      <c r="E18" s="216"/>
      <c r="F18" s="217"/>
      <c r="G18" s="218"/>
    </row>
    <row r="19" spans="1:7" ht="18.95" customHeight="1">
      <c r="A19" s="191"/>
      <c r="B19" s="6"/>
      <c r="C19" s="39"/>
      <c r="D19" s="39"/>
      <c r="E19" s="216"/>
      <c r="F19" s="217"/>
      <c r="G19" s="218"/>
    </row>
    <row r="20" spans="1:7" ht="18.95" customHeight="1">
      <c r="A20" s="191"/>
      <c r="B20" s="6"/>
      <c r="C20" s="39"/>
      <c r="D20" s="39"/>
      <c r="E20" s="216"/>
      <c r="F20" s="217"/>
      <c r="G20" s="218"/>
    </row>
    <row r="21" spans="1:7" ht="18.95" customHeight="1">
      <c r="A21" s="191"/>
      <c r="B21" s="6"/>
      <c r="C21" s="39"/>
      <c r="D21" s="39"/>
      <c r="E21" s="216"/>
      <c r="F21" s="217"/>
      <c r="G21" s="218"/>
    </row>
    <row r="22" spans="1:7" ht="18.95" customHeight="1">
      <c r="A22" s="192"/>
      <c r="B22" s="6"/>
      <c r="C22" s="39"/>
      <c r="D22" s="39"/>
      <c r="E22" s="216"/>
      <c r="F22" s="217"/>
      <c r="G22" s="218"/>
    </row>
    <row r="23" spans="1:7" ht="20.100000000000001" customHeight="1">
      <c r="A23" s="212" t="s">
        <v>9</v>
      </c>
      <c r="B23" s="6">
        <v>0.27083333333333331</v>
      </c>
      <c r="C23" s="39" t="s">
        <v>127</v>
      </c>
      <c r="D23" s="39">
        <v>7</v>
      </c>
      <c r="E23" s="215"/>
      <c r="F23" s="215"/>
      <c r="G23" s="215"/>
    </row>
    <row r="24" spans="1:7" ht="21" customHeight="1">
      <c r="A24" s="212"/>
      <c r="B24" s="6"/>
      <c r="C24" s="39"/>
      <c r="D24" s="39"/>
      <c r="E24" s="215"/>
      <c r="F24" s="215"/>
      <c r="G24" s="215"/>
    </row>
    <row r="25" spans="1:7" ht="18.95" customHeight="1">
      <c r="A25" s="212"/>
      <c r="B25" s="6"/>
      <c r="C25" s="39"/>
      <c r="D25" s="39"/>
      <c r="E25" s="215"/>
      <c r="F25" s="215"/>
      <c r="G25" s="215"/>
    </row>
    <row r="26" spans="1:7" ht="18.95" customHeight="1">
      <c r="A26" s="212"/>
      <c r="B26" s="6"/>
      <c r="C26" s="39"/>
      <c r="D26" s="39"/>
      <c r="E26" s="215"/>
      <c r="F26" s="215"/>
      <c r="G26" s="215"/>
    </row>
    <row r="27" spans="1:7" ht="18.95" customHeight="1">
      <c r="A27" s="212"/>
      <c r="B27" s="6"/>
      <c r="C27" s="39"/>
      <c r="D27" s="39"/>
      <c r="E27" s="216"/>
      <c r="F27" s="217"/>
      <c r="G27" s="218"/>
    </row>
    <row r="28" spans="1:7" ht="21.95" customHeight="1">
      <c r="A28" s="212"/>
      <c r="B28" s="6"/>
      <c r="C28" s="39"/>
      <c r="D28" s="39"/>
      <c r="E28" s="215"/>
      <c r="F28" s="215"/>
      <c r="G28" s="215"/>
    </row>
    <row r="29" spans="1:7" ht="26.1" customHeight="1">
      <c r="A29" s="211" t="s">
        <v>20</v>
      </c>
      <c r="B29" s="211"/>
      <c r="C29" s="211"/>
      <c r="D29" s="211"/>
      <c r="E29" s="211"/>
      <c r="F29" s="211"/>
      <c r="G29" s="211"/>
    </row>
    <row r="30" spans="1:7" ht="18.95" customHeight="1">
      <c r="A30" s="212" t="s">
        <v>13</v>
      </c>
      <c r="B30" s="213" t="s">
        <v>133</v>
      </c>
      <c r="C30" s="214"/>
      <c r="D30" s="212" t="s">
        <v>30</v>
      </c>
      <c r="E30" s="205" t="s">
        <v>152</v>
      </c>
      <c r="F30" s="209"/>
      <c r="G30" s="206"/>
    </row>
    <row r="31" spans="1:7" ht="18" customHeight="1">
      <c r="A31" s="212"/>
      <c r="B31" s="199" t="s">
        <v>134</v>
      </c>
      <c r="C31" s="199"/>
      <c r="D31" s="212"/>
      <c r="E31" s="200" t="s">
        <v>153</v>
      </c>
      <c r="F31" s="201"/>
      <c r="G31" s="202"/>
    </row>
    <row r="32" spans="1:7" ht="18" customHeight="1">
      <c r="A32" s="212"/>
      <c r="B32" s="199" t="s">
        <v>135</v>
      </c>
      <c r="C32" s="199"/>
      <c r="D32" s="212"/>
      <c r="E32" s="200" t="s">
        <v>154</v>
      </c>
      <c r="F32" s="201"/>
      <c r="G32" s="202"/>
    </row>
    <row r="33" spans="1:7" ht="18" customHeight="1">
      <c r="A33" s="212"/>
      <c r="B33" s="199" t="s">
        <v>136</v>
      </c>
      <c r="C33" s="199"/>
      <c r="D33" s="212"/>
      <c r="E33" s="200"/>
      <c r="F33" s="201"/>
      <c r="G33" s="202"/>
    </row>
    <row r="34" spans="1:7" ht="18" customHeight="1">
      <c r="A34" s="212"/>
      <c r="B34" s="204"/>
      <c r="C34" s="204"/>
      <c r="D34" s="212"/>
      <c r="E34" s="200"/>
      <c r="F34" s="201"/>
      <c r="G34" s="202"/>
    </row>
    <row r="35" spans="1:7" ht="18.95" customHeight="1">
      <c r="A35" s="212"/>
      <c r="B35" s="204"/>
      <c r="C35" s="204"/>
      <c r="D35" s="212"/>
      <c r="E35" s="200"/>
      <c r="F35" s="201"/>
      <c r="G35" s="202"/>
    </row>
    <row r="36" spans="1:7" ht="24" customHeight="1">
      <c r="A36" s="198" t="s">
        <v>17</v>
      </c>
      <c r="B36" s="198"/>
      <c r="C36" s="198"/>
      <c r="D36" s="198"/>
      <c r="E36" s="198"/>
      <c r="F36" s="198"/>
      <c r="G36" s="198"/>
    </row>
    <row r="37" spans="1:7" ht="27" customHeight="1">
      <c r="A37" s="190" t="s">
        <v>13</v>
      </c>
      <c r="B37" s="205" t="s">
        <v>26</v>
      </c>
      <c r="C37" s="206"/>
      <c r="D37" s="190" t="s">
        <v>6</v>
      </c>
      <c r="E37" s="205" t="s">
        <v>137</v>
      </c>
      <c r="F37" s="209"/>
      <c r="G37" s="206"/>
    </row>
    <row r="38" spans="1:7" ht="15.95" customHeight="1">
      <c r="A38" s="192"/>
      <c r="B38" s="207"/>
      <c r="C38" s="208"/>
      <c r="D38" s="192"/>
      <c r="E38" s="207"/>
      <c r="F38" s="210"/>
      <c r="G38" s="208"/>
    </row>
    <row r="39" spans="1:7" ht="27" customHeight="1">
      <c r="A39" s="198" t="s">
        <v>31</v>
      </c>
      <c r="B39" s="198"/>
      <c r="C39" s="198"/>
      <c r="D39" s="198"/>
      <c r="E39" s="198"/>
      <c r="F39" s="198"/>
      <c r="G39" s="198"/>
    </row>
    <row r="40" spans="1:7" ht="20.100000000000001" customHeight="1">
      <c r="A40" s="190" t="s">
        <v>13</v>
      </c>
      <c r="B40" s="180" t="s">
        <v>138</v>
      </c>
      <c r="C40" s="180"/>
      <c r="D40" s="180"/>
      <c r="E40" s="190" t="s">
        <v>6</v>
      </c>
      <c r="F40" s="181" t="s">
        <v>155</v>
      </c>
      <c r="G40" s="181"/>
    </row>
    <row r="41" spans="1:7" ht="20.100000000000001" customHeight="1">
      <c r="A41" s="191"/>
      <c r="B41" s="180" t="s">
        <v>139</v>
      </c>
      <c r="C41" s="180"/>
      <c r="D41" s="180"/>
      <c r="E41" s="191"/>
      <c r="F41" s="181" t="s">
        <v>156</v>
      </c>
      <c r="G41" s="181"/>
    </row>
    <row r="42" spans="1:7" ht="20.100000000000001" customHeight="1">
      <c r="A42" s="191"/>
      <c r="B42" s="180" t="s">
        <v>140</v>
      </c>
      <c r="C42" s="180"/>
      <c r="D42" s="180"/>
      <c r="E42" s="191"/>
      <c r="F42" s="181" t="s">
        <v>157</v>
      </c>
      <c r="G42" s="181"/>
    </row>
    <row r="43" spans="1:7" ht="20.100000000000001" customHeight="1">
      <c r="A43" s="191"/>
      <c r="B43" s="180" t="s">
        <v>141</v>
      </c>
      <c r="C43" s="180"/>
      <c r="D43" s="180"/>
      <c r="E43" s="191"/>
      <c r="F43" s="181" t="s">
        <v>158</v>
      </c>
      <c r="G43" s="181"/>
    </row>
    <row r="44" spans="1:7" ht="20.100000000000001" customHeight="1">
      <c r="A44" s="191"/>
      <c r="B44" s="193"/>
      <c r="C44" s="194"/>
      <c r="D44" s="195"/>
      <c r="E44" s="191"/>
      <c r="F44" s="196" t="s">
        <v>159</v>
      </c>
      <c r="G44" s="197"/>
    </row>
    <row r="45" spans="1:7" ht="20.100000000000001" customHeight="1">
      <c r="A45" s="191"/>
      <c r="B45" s="193"/>
      <c r="C45" s="194"/>
      <c r="D45" s="195"/>
      <c r="E45" s="191"/>
      <c r="F45" s="196"/>
      <c r="G45" s="197"/>
    </row>
    <row r="46" spans="1:7" ht="20.100000000000001" customHeight="1">
      <c r="A46" s="191"/>
      <c r="B46" s="180"/>
      <c r="C46" s="180"/>
      <c r="D46" s="180"/>
      <c r="E46" s="191"/>
      <c r="F46" s="181"/>
      <c r="G46" s="181"/>
    </row>
    <row r="47" spans="1:7" ht="20.100000000000001" customHeight="1">
      <c r="A47" s="192"/>
      <c r="B47" s="180"/>
      <c r="C47" s="180"/>
      <c r="D47" s="180"/>
      <c r="E47" s="192"/>
      <c r="F47" s="181"/>
      <c r="G47" s="181"/>
    </row>
    <row r="48" spans="1:7" ht="24" customHeight="1">
      <c r="A48" s="182" t="s">
        <v>28</v>
      </c>
      <c r="B48" s="182"/>
      <c r="C48" s="182"/>
      <c r="D48" s="182"/>
      <c r="E48" s="182"/>
      <c r="F48" s="182"/>
      <c r="G48" s="182"/>
    </row>
    <row r="49" spans="1:7" ht="27" customHeight="1">
      <c r="A49" s="183" t="s">
        <v>13</v>
      </c>
      <c r="B49" s="3" t="s">
        <v>18</v>
      </c>
      <c r="C49" s="3" t="s">
        <v>19</v>
      </c>
      <c r="D49" s="183" t="s">
        <v>6</v>
      </c>
      <c r="E49" s="3" t="s">
        <v>18</v>
      </c>
      <c r="F49" s="185" t="s">
        <v>19</v>
      </c>
      <c r="G49" s="186"/>
    </row>
    <row r="50" spans="1:7" ht="15.95" customHeight="1">
      <c r="A50" s="184"/>
      <c r="B50" s="9">
        <v>2300</v>
      </c>
      <c r="C50" s="10" t="s">
        <v>146</v>
      </c>
      <c r="D50" s="184"/>
      <c r="E50" s="7">
        <v>44000</v>
      </c>
      <c r="F50" s="187" t="s">
        <v>142</v>
      </c>
      <c r="G50" s="187"/>
    </row>
    <row r="51" spans="1:7" ht="20.100000000000001" customHeight="1">
      <c r="A51" s="184"/>
      <c r="B51" s="9">
        <v>3600</v>
      </c>
      <c r="C51" s="10" t="s">
        <v>145</v>
      </c>
      <c r="D51" s="184"/>
      <c r="E51" s="7"/>
      <c r="F51" s="187"/>
      <c r="G51" s="187"/>
    </row>
    <row r="52" spans="1:7" ht="20.100000000000001" customHeight="1">
      <c r="A52" s="184"/>
      <c r="B52" s="9">
        <v>370</v>
      </c>
      <c r="C52" s="10" t="s">
        <v>144</v>
      </c>
      <c r="D52" s="184"/>
      <c r="E52" s="7"/>
      <c r="F52" s="188"/>
      <c r="G52" s="189"/>
    </row>
    <row r="53" spans="1:7" ht="20.100000000000001" customHeight="1">
      <c r="A53" s="184"/>
      <c r="B53" s="9">
        <v>2000</v>
      </c>
      <c r="C53" s="10" t="s">
        <v>87</v>
      </c>
      <c r="D53" s="184"/>
      <c r="E53" s="7"/>
      <c r="F53" s="188"/>
      <c r="G53" s="189"/>
    </row>
    <row r="54" spans="1:7" ht="20.100000000000001" customHeight="1">
      <c r="A54" s="184"/>
      <c r="B54" s="9">
        <v>4200</v>
      </c>
      <c r="C54" s="10" t="s">
        <v>55</v>
      </c>
      <c r="D54" s="184"/>
      <c r="E54" s="7"/>
      <c r="F54" s="188"/>
      <c r="G54" s="189"/>
    </row>
    <row r="55" spans="1:7" ht="20.100000000000001" customHeight="1">
      <c r="A55" s="184"/>
      <c r="B55" s="9">
        <v>2000</v>
      </c>
      <c r="C55" s="10" t="s">
        <v>143</v>
      </c>
      <c r="D55" s="184"/>
      <c r="E55" s="7"/>
      <c r="F55" s="188"/>
      <c r="G55" s="189"/>
    </row>
    <row r="56" spans="1:7" ht="20.100000000000001" customHeight="1">
      <c r="A56" s="184"/>
      <c r="B56" s="9"/>
      <c r="C56" s="10"/>
      <c r="D56" s="184"/>
      <c r="E56" s="7"/>
      <c r="F56" s="188"/>
      <c r="G56" s="189"/>
    </row>
    <row r="57" spans="1:7" ht="18" customHeight="1" thickBot="1">
      <c r="A57" s="184"/>
      <c r="B57" s="11"/>
      <c r="C57" s="12"/>
      <c r="D57" s="184"/>
      <c r="E57" s="13"/>
      <c r="F57" s="175"/>
      <c r="G57" s="175"/>
    </row>
    <row r="58" spans="1:7" ht="27.75" customHeight="1" thickTop="1" thickBot="1">
      <c r="A58" s="14" t="s">
        <v>27</v>
      </c>
      <c r="B58" s="15">
        <v>58470</v>
      </c>
      <c r="C58" s="16"/>
      <c r="D58" s="17"/>
      <c r="E58" s="18"/>
      <c r="F58" s="16"/>
      <c r="G58" s="19"/>
    </row>
    <row r="59" spans="1:7" ht="24" customHeight="1">
      <c r="A59" s="176"/>
      <c r="B59" s="176"/>
      <c r="C59" s="176"/>
      <c r="D59" s="176"/>
      <c r="E59" s="176"/>
      <c r="F59" s="176"/>
      <c r="G59" s="176"/>
    </row>
    <row r="60" spans="1:7" ht="54.95" customHeight="1">
      <c r="A60" s="177"/>
      <c r="B60" s="178"/>
      <c r="C60" s="178"/>
      <c r="D60" s="178"/>
      <c r="E60" s="178"/>
      <c r="F60" s="178"/>
      <c r="G60" s="179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topLeftCell="A16" zoomScale="85" zoomScaleNormal="85" zoomScalePageLayoutView="150"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25" t="s">
        <v>22</v>
      </c>
      <c r="B1" s="225"/>
      <c r="C1" s="225"/>
      <c r="D1" s="225"/>
      <c r="E1" s="225"/>
      <c r="F1" s="225"/>
      <c r="G1" s="225"/>
    </row>
    <row r="2" spans="1:8" ht="20.100000000000001" customHeight="1">
      <c r="A2" s="44" t="s">
        <v>24</v>
      </c>
      <c r="B2" s="226" t="s">
        <v>160</v>
      </c>
      <c r="C2" s="227"/>
      <c r="D2" s="44" t="s">
        <v>1</v>
      </c>
      <c r="E2" s="44" t="s">
        <v>25</v>
      </c>
      <c r="F2" s="45" t="s">
        <v>0</v>
      </c>
      <c r="G2" s="1"/>
    </row>
    <row r="3" spans="1:8" ht="24" customHeight="1">
      <c r="A3" s="211" t="s">
        <v>15</v>
      </c>
      <c r="B3" s="211"/>
      <c r="C3" s="211"/>
      <c r="D3" s="228" t="s">
        <v>16</v>
      </c>
      <c r="E3" s="43" t="s">
        <v>23</v>
      </c>
      <c r="F3" s="43"/>
      <c r="G3" s="230"/>
      <c r="H3" s="230"/>
    </row>
    <row r="4" spans="1:8" ht="20.100000000000001" customHeight="1">
      <c r="A4" s="44" t="s">
        <v>2</v>
      </c>
      <c r="B4" s="231">
        <v>1679100</v>
      </c>
      <c r="C4" s="232"/>
      <c r="D4" s="229"/>
      <c r="E4" s="219" t="s">
        <v>147</v>
      </c>
      <c r="F4" s="233"/>
      <c r="G4" s="234"/>
    </row>
    <row r="5" spans="1:8" ht="20.100000000000001" customHeight="1">
      <c r="A5" s="44" t="s">
        <v>3</v>
      </c>
      <c r="B5" s="235">
        <f>B6-B4</f>
        <v>1004130</v>
      </c>
      <c r="C5" s="218"/>
      <c r="D5" s="229"/>
      <c r="E5" s="220" t="s">
        <v>148</v>
      </c>
      <c r="F5" s="236"/>
      <c r="G5" s="237"/>
    </row>
    <row r="6" spans="1:8" ht="20.100000000000001" customHeight="1">
      <c r="A6" s="44" t="s">
        <v>4</v>
      </c>
      <c r="B6" s="231">
        <f>2626580+56650</f>
        <v>2683230</v>
      </c>
      <c r="C6" s="232"/>
      <c r="D6" s="229"/>
      <c r="E6" s="221" t="s">
        <v>149</v>
      </c>
      <c r="F6" s="238"/>
      <c r="G6" s="239"/>
    </row>
    <row r="7" spans="1:8" ht="27.95" customHeight="1">
      <c r="A7" s="42" t="s">
        <v>14</v>
      </c>
      <c r="B7" s="42"/>
      <c r="C7" s="42"/>
      <c r="D7" s="2"/>
      <c r="E7" s="4"/>
      <c r="F7" s="4"/>
      <c r="G7" s="4"/>
    </row>
    <row r="8" spans="1:8" ht="20.100000000000001" customHeight="1">
      <c r="A8" s="219" t="s">
        <v>29</v>
      </c>
      <c r="B8" s="1" t="s">
        <v>189</v>
      </c>
      <c r="C8" s="1">
        <v>11</v>
      </c>
      <c r="D8" s="222" t="s">
        <v>5</v>
      </c>
      <c r="E8" s="8" t="s">
        <v>101</v>
      </c>
      <c r="F8" s="45"/>
      <c r="G8" s="5"/>
    </row>
    <row r="9" spans="1:8" ht="20.100000000000001" customHeight="1">
      <c r="A9" s="220"/>
      <c r="B9" s="1" t="s">
        <v>110</v>
      </c>
      <c r="C9" s="1">
        <v>7</v>
      </c>
      <c r="D9" s="223"/>
      <c r="E9" s="1" t="s">
        <v>57</v>
      </c>
      <c r="F9" s="45"/>
      <c r="G9" s="45"/>
    </row>
    <row r="10" spans="1:8" ht="20.100000000000001" customHeight="1">
      <c r="A10" s="220"/>
      <c r="B10" s="1" t="s">
        <v>190</v>
      </c>
      <c r="C10" s="1">
        <v>20</v>
      </c>
      <c r="D10" s="223"/>
      <c r="E10" s="8" t="s">
        <v>67</v>
      </c>
      <c r="F10" s="45"/>
      <c r="G10" s="45"/>
    </row>
    <row r="11" spans="1:8" ht="20.100000000000001" customHeight="1">
      <c r="A11" s="221"/>
      <c r="B11" s="1" t="s">
        <v>191</v>
      </c>
      <c r="C11" s="1">
        <v>5</v>
      </c>
      <c r="D11" s="224"/>
      <c r="E11" s="8"/>
      <c r="F11" s="45"/>
      <c r="G11" s="45"/>
    </row>
    <row r="12" spans="1:8" ht="27.95" customHeight="1">
      <c r="A12" s="42" t="s">
        <v>21</v>
      </c>
      <c r="B12" s="42"/>
      <c r="C12" s="42"/>
      <c r="D12" s="42"/>
      <c r="E12" s="2"/>
      <c r="F12" s="2"/>
      <c r="G12" s="46"/>
    </row>
    <row r="13" spans="1:8" ht="18.95" customHeight="1">
      <c r="A13" s="1"/>
      <c r="B13" s="45" t="s">
        <v>7</v>
      </c>
      <c r="C13" s="45" t="s">
        <v>10</v>
      </c>
      <c r="D13" s="45" t="s">
        <v>11</v>
      </c>
      <c r="E13" s="216" t="s">
        <v>12</v>
      </c>
      <c r="F13" s="217"/>
      <c r="G13" s="218"/>
    </row>
    <row r="14" spans="1:8" ht="17.100000000000001" customHeight="1">
      <c r="A14" s="190" t="s">
        <v>8</v>
      </c>
      <c r="B14" s="6">
        <v>0.45833333333333331</v>
      </c>
      <c r="C14" s="44" t="s">
        <v>163</v>
      </c>
      <c r="D14" s="44">
        <v>6</v>
      </c>
      <c r="E14" s="216"/>
      <c r="F14" s="217"/>
      <c r="G14" s="218"/>
    </row>
    <row r="15" spans="1:8" ht="18.95" customHeight="1">
      <c r="A15" s="191"/>
      <c r="B15" s="6">
        <v>0.47916666666666669</v>
      </c>
      <c r="C15" s="44" t="s">
        <v>164</v>
      </c>
      <c r="D15" s="44">
        <v>5</v>
      </c>
      <c r="E15" s="216"/>
      <c r="F15" s="217"/>
      <c r="G15" s="218"/>
    </row>
    <row r="16" spans="1:8" ht="18.95" customHeight="1">
      <c r="A16" s="191"/>
      <c r="B16" s="6">
        <v>8.3333333333333329E-2</v>
      </c>
      <c r="C16" s="44" t="s">
        <v>165</v>
      </c>
      <c r="D16" s="44">
        <v>6</v>
      </c>
      <c r="E16" s="216"/>
      <c r="F16" s="217"/>
      <c r="G16" s="218"/>
    </row>
    <row r="17" spans="1:7" ht="18.95" customHeight="1">
      <c r="A17" s="191"/>
      <c r="B17" s="6">
        <v>0.4375</v>
      </c>
      <c r="C17" s="44" t="s">
        <v>166</v>
      </c>
      <c r="D17" s="44">
        <v>7</v>
      </c>
      <c r="E17" s="216"/>
      <c r="F17" s="217"/>
      <c r="G17" s="218"/>
    </row>
    <row r="18" spans="1:7" ht="18.95" customHeight="1">
      <c r="A18" s="191"/>
      <c r="B18" s="6">
        <v>4.1666666666666664E-2</v>
      </c>
      <c r="C18" s="44" t="s">
        <v>167</v>
      </c>
      <c r="D18" s="44">
        <v>2</v>
      </c>
      <c r="E18" s="216"/>
      <c r="F18" s="217"/>
      <c r="G18" s="218"/>
    </row>
    <row r="19" spans="1:7" ht="18.95" customHeight="1">
      <c r="A19" s="191"/>
      <c r="B19" s="6">
        <v>0.45833333333333331</v>
      </c>
      <c r="C19" s="44" t="s">
        <v>168</v>
      </c>
      <c r="D19" s="44">
        <v>2</v>
      </c>
      <c r="E19" s="216"/>
      <c r="F19" s="217"/>
      <c r="G19" s="218"/>
    </row>
    <row r="20" spans="1:7" ht="18.95" customHeight="1">
      <c r="A20" s="191"/>
      <c r="B20" s="6">
        <v>0.5</v>
      </c>
      <c r="C20" s="44" t="s">
        <v>169</v>
      </c>
      <c r="D20" s="44">
        <v>5</v>
      </c>
      <c r="E20" s="216"/>
      <c r="F20" s="217"/>
      <c r="G20" s="218"/>
    </row>
    <row r="21" spans="1:7" ht="18.95" customHeight="1">
      <c r="A21" s="191"/>
      <c r="B21" s="6"/>
      <c r="C21" s="44"/>
      <c r="D21" s="44"/>
      <c r="E21" s="216"/>
      <c r="F21" s="217"/>
      <c r="G21" s="218"/>
    </row>
    <row r="22" spans="1:7" ht="18.95" customHeight="1">
      <c r="A22" s="192"/>
      <c r="B22" s="6"/>
      <c r="C22" s="44"/>
      <c r="D22" s="44"/>
      <c r="E22" s="216"/>
      <c r="F22" s="217"/>
      <c r="G22" s="218"/>
    </row>
    <row r="23" spans="1:7" ht="20.100000000000001" customHeight="1">
      <c r="A23" s="212" t="s">
        <v>9</v>
      </c>
      <c r="B23" s="6" t="s">
        <v>161</v>
      </c>
      <c r="C23" s="44" t="s">
        <v>162</v>
      </c>
      <c r="D23" s="44">
        <v>2</v>
      </c>
      <c r="E23" s="215"/>
      <c r="F23" s="215"/>
      <c r="G23" s="215"/>
    </row>
    <row r="24" spans="1:7" ht="21" customHeight="1">
      <c r="A24" s="212"/>
      <c r="B24" s="6"/>
      <c r="C24" s="44"/>
      <c r="D24" s="44"/>
      <c r="E24" s="215"/>
      <c r="F24" s="215"/>
      <c r="G24" s="215"/>
    </row>
    <row r="25" spans="1:7" ht="18.95" customHeight="1">
      <c r="A25" s="212"/>
      <c r="B25" s="6"/>
      <c r="C25" s="44"/>
      <c r="D25" s="44"/>
      <c r="E25" s="215"/>
      <c r="F25" s="215"/>
      <c r="G25" s="215"/>
    </row>
    <row r="26" spans="1:7" ht="18.95" customHeight="1">
      <c r="A26" s="212"/>
      <c r="B26" s="6"/>
      <c r="C26" s="44"/>
      <c r="D26" s="44"/>
      <c r="E26" s="215"/>
      <c r="F26" s="215"/>
      <c r="G26" s="215"/>
    </row>
    <row r="27" spans="1:7" ht="18.95" customHeight="1">
      <c r="A27" s="212"/>
      <c r="B27" s="6"/>
      <c r="C27" s="44"/>
      <c r="D27" s="44"/>
      <c r="E27" s="216"/>
      <c r="F27" s="217"/>
      <c r="G27" s="218"/>
    </row>
    <row r="28" spans="1:7" ht="21.95" customHeight="1">
      <c r="A28" s="212"/>
      <c r="B28" s="6"/>
      <c r="C28" s="44"/>
      <c r="D28" s="44"/>
      <c r="E28" s="215"/>
      <c r="F28" s="215"/>
      <c r="G28" s="215"/>
    </row>
    <row r="29" spans="1:7" ht="26.1" customHeight="1">
      <c r="A29" s="211" t="s">
        <v>20</v>
      </c>
      <c r="B29" s="211"/>
      <c r="C29" s="211"/>
      <c r="D29" s="211"/>
      <c r="E29" s="211"/>
      <c r="F29" s="211"/>
      <c r="G29" s="211"/>
    </row>
    <row r="30" spans="1:7" ht="18.95" customHeight="1">
      <c r="A30" s="212" t="s">
        <v>13</v>
      </c>
      <c r="B30" s="213" t="s">
        <v>170</v>
      </c>
      <c r="C30" s="214"/>
      <c r="D30" s="212" t="s">
        <v>30</v>
      </c>
      <c r="E30" s="205" t="s">
        <v>192</v>
      </c>
      <c r="F30" s="209"/>
      <c r="G30" s="206"/>
    </row>
    <row r="31" spans="1:7" ht="18" customHeight="1">
      <c r="A31" s="212"/>
      <c r="B31" s="199" t="s">
        <v>171</v>
      </c>
      <c r="C31" s="199"/>
      <c r="D31" s="212"/>
      <c r="E31" s="200" t="s">
        <v>193</v>
      </c>
      <c r="F31" s="201"/>
      <c r="G31" s="202"/>
    </row>
    <row r="32" spans="1:7" ht="18" customHeight="1">
      <c r="A32" s="212"/>
      <c r="B32" s="199" t="s">
        <v>172</v>
      </c>
      <c r="C32" s="199"/>
      <c r="D32" s="212"/>
      <c r="E32" s="200" t="s">
        <v>194</v>
      </c>
      <c r="F32" s="201"/>
      <c r="G32" s="202"/>
    </row>
    <row r="33" spans="1:7" ht="18" customHeight="1">
      <c r="A33" s="212"/>
      <c r="B33" s="199" t="s">
        <v>173</v>
      </c>
      <c r="C33" s="199"/>
      <c r="D33" s="212"/>
      <c r="E33" s="200"/>
      <c r="F33" s="201"/>
      <c r="G33" s="202"/>
    </row>
    <row r="34" spans="1:7" ht="18" customHeight="1">
      <c r="A34" s="212"/>
      <c r="B34" s="203" t="s">
        <v>174</v>
      </c>
      <c r="C34" s="203"/>
      <c r="D34" s="212"/>
      <c r="E34" s="200"/>
      <c r="F34" s="201"/>
      <c r="G34" s="202"/>
    </row>
    <row r="35" spans="1:7" ht="18.95" customHeight="1">
      <c r="A35" s="212"/>
      <c r="B35" s="203" t="s">
        <v>175</v>
      </c>
      <c r="C35" s="203"/>
      <c r="D35" s="212"/>
      <c r="E35" s="200"/>
      <c r="F35" s="201"/>
      <c r="G35" s="202"/>
    </row>
    <row r="36" spans="1:7" ht="24" customHeight="1">
      <c r="A36" s="198" t="s">
        <v>17</v>
      </c>
      <c r="B36" s="198"/>
      <c r="C36" s="198"/>
      <c r="D36" s="198"/>
      <c r="E36" s="198"/>
      <c r="F36" s="198"/>
      <c r="G36" s="198"/>
    </row>
    <row r="37" spans="1:7" ht="27" customHeight="1">
      <c r="A37" s="190" t="s">
        <v>13</v>
      </c>
      <c r="B37" s="205" t="s">
        <v>26</v>
      </c>
      <c r="C37" s="206"/>
      <c r="D37" s="190" t="s">
        <v>6</v>
      </c>
      <c r="E37" s="205" t="s">
        <v>26</v>
      </c>
      <c r="F37" s="209"/>
      <c r="G37" s="206"/>
    </row>
    <row r="38" spans="1:7" ht="15.95" customHeight="1">
      <c r="A38" s="192"/>
      <c r="B38" s="207"/>
      <c r="C38" s="208"/>
      <c r="D38" s="192"/>
      <c r="E38" s="207"/>
      <c r="F38" s="210"/>
      <c r="G38" s="208"/>
    </row>
    <row r="39" spans="1:7" ht="27" customHeight="1">
      <c r="A39" s="198" t="s">
        <v>31</v>
      </c>
      <c r="B39" s="198"/>
      <c r="C39" s="198"/>
      <c r="D39" s="198"/>
      <c r="E39" s="198"/>
      <c r="F39" s="198"/>
      <c r="G39" s="198"/>
    </row>
    <row r="40" spans="1:7" ht="20.100000000000001" customHeight="1">
      <c r="A40" s="190" t="s">
        <v>13</v>
      </c>
      <c r="B40" s="180" t="s">
        <v>176</v>
      </c>
      <c r="C40" s="180"/>
      <c r="D40" s="180"/>
      <c r="E40" s="190" t="s">
        <v>6</v>
      </c>
      <c r="F40" s="181" t="s">
        <v>195</v>
      </c>
      <c r="G40" s="181"/>
    </row>
    <row r="41" spans="1:7" ht="20.100000000000001" customHeight="1">
      <c r="A41" s="191"/>
      <c r="B41" s="180" t="s">
        <v>177</v>
      </c>
      <c r="C41" s="180"/>
      <c r="D41" s="180"/>
      <c r="E41" s="191"/>
      <c r="F41" s="181" t="s">
        <v>196</v>
      </c>
      <c r="G41" s="181"/>
    </row>
    <row r="42" spans="1:7" ht="20.100000000000001" customHeight="1">
      <c r="A42" s="191"/>
      <c r="B42" s="180" t="s">
        <v>178</v>
      </c>
      <c r="C42" s="180"/>
      <c r="D42" s="180"/>
      <c r="E42" s="191"/>
      <c r="F42" s="181" t="s">
        <v>197</v>
      </c>
      <c r="G42" s="181"/>
    </row>
    <row r="43" spans="1:7" ht="20.100000000000001" customHeight="1">
      <c r="A43" s="191"/>
      <c r="B43" s="180" t="s">
        <v>179</v>
      </c>
      <c r="C43" s="180"/>
      <c r="D43" s="180"/>
      <c r="E43" s="191"/>
      <c r="F43" s="181" t="s">
        <v>198</v>
      </c>
      <c r="G43" s="181"/>
    </row>
    <row r="44" spans="1:7" ht="20.100000000000001" customHeight="1">
      <c r="A44" s="191"/>
      <c r="B44" s="193" t="s">
        <v>180</v>
      </c>
      <c r="C44" s="194"/>
      <c r="D44" s="195"/>
      <c r="E44" s="191"/>
      <c r="F44" s="196"/>
      <c r="G44" s="197"/>
    </row>
    <row r="45" spans="1:7" ht="20.100000000000001" customHeight="1">
      <c r="A45" s="191"/>
      <c r="B45" s="193" t="s">
        <v>181</v>
      </c>
      <c r="C45" s="194"/>
      <c r="D45" s="195"/>
      <c r="E45" s="191"/>
      <c r="F45" s="196"/>
      <c r="G45" s="197"/>
    </row>
    <row r="46" spans="1:7" ht="20.100000000000001" customHeight="1">
      <c r="A46" s="191"/>
      <c r="B46" s="180"/>
      <c r="C46" s="180"/>
      <c r="D46" s="180"/>
      <c r="E46" s="191"/>
      <c r="F46" s="181"/>
      <c r="G46" s="181"/>
    </row>
    <row r="47" spans="1:7" ht="20.100000000000001" customHeight="1">
      <c r="A47" s="192"/>
      <c r="B47" s="180"/>
      <c r="C47" s="180"/>
      <c r="D47" s="180"/>
      <c r="E47" s="192"/>
      <c r="F47" s="181"/>
      <c r="G47" s="181"/>
    </row>
    <row r="48" spans="1:7" ht="24" customHeight="1">
      <c r="A48" s="182" t="s">
        <v>28</v>
      </c>
      <c r="B48" s="182"/>
      <c r="C48" s="182"/>
      <c r="D48" s="182"/>
      <c r="E48" s="182"/>
      <c r="F48" s="182"/>
      <c r="G48" s="182"/>
    </row>
    <row r="49" spans="1:7" ht="27" customHeight="1">
      <c r="A49" s="183" t="s">
        <v>13</v>
      </c>
      <c r="B49" s="3" t="s">
        <v>18</v>
      </c>
      <c r="C49" s="3" t="s">
        <v>19</v>
      </c>
      <c r="D49" s="183" t="s">
        <v>6</v>
      </c>
      <c r="E49" s="3" t="s">
        <v>18</v>
      </c>
      <c r="F49" s="185" t="s">
        <v>19</v>
      </c>
      <c r="G49" s="186"/>
    </row>
    <row r="50" spans="1:7" ht="15.95" customHeight="1">
      <c r="A50" s="184"/>
      <c r="B50" s="9">
        <v>4200</v>
      </c>
      <c r="C50" s="10" t="s">
        <v>188</v>
      </c>
      <c r="D50" s="184"/>
      <c r="E50" s="7"/>
      <c r="F50" s="187"/>
      <c r="G50" s="187"/>
    </row>
    <row r="51" spans="1:7" ht="20.100000000000001" customHeight="1">
      <c r="A51" s="184"/>
      <c r="B51" s="9">
        <v>1200</v>
      </c>
      <c r="C51" s="10" t="s">
        <v>187</v>
      </c>
      <c r="D51" s="184"/>
      <c r="E51" s="7"/>
      <c r="F51" s="187"/>
      <c r="G51" s="187"/>
    </row>
    <row r="52" spans="1:7" ht="20.100000000000001" customHeight="1">
      <c r="A52" s="184"/>
      <c r="B52" s="9">
        <v>2000</v>
      </c>
      <c r="C52" s="10" t="s">
        <v>186</v>
      </c>
      <c r="D52" s="184"/>
      <c r="E52" s="7"/>
      <c r="F52" s="188"/>
      <c r="G52" s="189"/>
    </row>
    <row r="53" spans="1:7" ht="20.100000000000001" customHeight="1">
      <c r="A53" s="184"/>
      <c r="B53" s="9">
        <v>18000</v>
      </c>
      <c r="C53" s="10" t="s">
        <v>185</v>
      </c>
      <c r="D53" s="184"/>
      <c r="E53" s="7"/>
      <c r="F53" s="188"/>
      <c r="G53" s="189"/>
    </row>
    <row r="54" spans="1:7" ht="20.100000000000001" customHeight="1">
      <c r="A54" s="184"/>
      <c r="B54" s="9">
        <v>19700</v>
      </c>
      <c r="C54" s="10" t="s">
        <v>184</v>
      </c>
      <c r="D54" s="184"/>
      <c r="E54" s="7"/>
      <c r="F54" s="188"/>
      <c r="G54" s="189"/>
    </row>
    <row r="55" spans="1:7" ht="20.100000000000001" customHeight="1">
      <c r="A55" s="184"/>
      <c r="B55" s="9">
        <v>7950</v>
      </c>
      <c r="C55" s="10" t="s">
        <v>183</v>
      </c>
      <c r="D55" s="184"/>
      <c r="E55" s="7"/>
      <c r="F55" s="188"/>
      <c r="G55" s="189"/>
    </row>
    <row r="56" spans="1:7" ht="20.100000000000001" customHeight="1">
      <c r="A56" s="184"/>
      <c r="B56" s="9">
        <v>3000</v>
      </c>
      <c r="C56" s="10" t="s">
        <v>182</v>
      </c>
      <c r="D56" s="184"/>
      <c r="E56" s="7"/>
      <c r="F56" s="188"/>
      <c r="G56" s="189"/>
    </row>
    <row r="57" spans="1:7" ht="18" customHeight="1" thickBot="1">
      <c r="A57" s="184"/>
      <c r="B57" s="11"/>
      <c r="C57" s="12"/>
      <c r="D57" s="184"/>
      <c r="E57" s="13"/>
      <c r="F57" s="175"/>
      <c r="G57" s="175"/>
    </row>
    <row r="58" spans="1:7" ht="27.75" customHeight="1" thickTop="1" thickBot="1">
      <c r="A58" s="14" t="s">
        <v>27</v>
      </c>
      <c r="B58" s="15">
        <f>SUM(B50:B57)</f>
        <v>56050</v>
      </c>
      <c r="C58" s="16"/>
      <c r="D58" s="17"/>
      <c r="E58" s="18"/>
      <c r="F58" s="16"/>
      <c r="G58" s="19"/>
    </row>
    <row r="59" spans="1:7" ht="24" customHeight="1">
      <c r="A59" s="176"/>
      <c r="B59" s="176"/>
      <c r="C59" s="176"/>
      <c r="D59" s="176"/>
      <c r="E59" s="176"/>
      <c r="F59" s="176"/>
      <c r="G59" s="176"/>
    </row>
    <row r="60" spans="1:7" ht="54.95" customHeight="1">
      <c r="A60" s="177"/>
      <c r="B60" s="178"/>
      <c r="C60" s="178"/>
      <c r="D60" s="178"/>
      <c r="E60" s="178"/>
      <c r="F60" s="178"/>
      <c r="G60" s="179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topLeftCell="A16" zoomScale="85" zoomScaleNormal="85" zoomScalePageLayoutView="150" workbookViewId="0">
      <selection activeCell="F41" sqref="F41:G41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25" t="s">
        <v>22</v>
      </c>
      <c r="B1" s="225"/>
      <c r="C1" s="225"/>
      <c r="D1" s="225"/>
      <c r="E1" s="225"/>
      <c r="F1" s="225"/>
      <c r="G1" s="225"/>
    </row>
    <row r="2" spans="1:8" ht="20.100000000000001" customHeight="1">
      <c r="A2" s="49" t="s">
        <v>24</v>
      </c>
      <c r="B2" s="226" t="s">
        <v>199</v>
      </c>
      <c r="C2" s="227"/>
      <c r="D2" s="49" t="s">
        <v>1</v>
      </c>
      <c r="E2" s="49" t="s">
        <v>25</v>
      </c>
      <c r="F2" s="50" t="s">
        <v>0</v>
      </c>
      <c r="G2" s="1"/>
    </row>
    <row r="3" spans="1:8" ht="24" customHeight="1">
      <c r="A3" s="211" t="s">
        <v>15</v>
      </c>
      <c r="B3" s="211"/>
      <c r="C3" s="211"/>
      <c r="D3" s="228" t="s">
        <v>16</v>
      </c>
      <c r="E3" s="47" t="s">
        <v>23</v>
      </c>
      <c r="F3" s="47"/>
      <c r="G3" s="230"/>
      <c r="H3" s="230"/>
    </row>
    <row r="4" spans="1:8" ht="20.100000000000001" customHeight="1">
      <c r="A4" s="49" t="s">
        <v>2</v>
      </c>
      <c r="B4" s="231">
        <v>1045800</v>
      </c>
      <c r="C4" s="232"/>
      <c r="D4" s="229"/>
      <c r="E4" s="219" t="s">
        <v>147</v>
      </c>
      <c r="F4" s="233"/>
      <c r="G4" s="234"/>
    </row>
    <row r="5" spans="1:8" ht="20.100000000000001" customHeight="1">
      <c r="A5" s="49" t="s">
        <v>3</v>
      </c>
      <c r="B5" s="235">
        <f>B6-B4</f>
        <v>1321550</v>
      </c>
      <c r="C5" s="218"/>
      <c r="D5" s="229"/>
      <c r="E5" s="220" t="s">
        <v>148</v>
      </c>
      <c r="F5" s="236"/>
      <c r="G5" s="237"/>
    </row>
    <row r="6" spans="1:8" ht="20.100000000000001" customHeight="1">
      <c r="A6" s="49" t="s">
        <v>4</v>
      </c>
      <c r="B6" s="231">
        <f>2304400+62950</f>
        <v>2367350</v>
      </c>
      <c r="C6" s="232"/>
      <c r="D6" s="229"/>
      <c r="E6" s="221" t="s">
        <v>149</v>
      </c>
      <c r="F6" s="238"/>
      <c r="G6" s="239"/>
    </row>
    <row r="7" spans="1:8" ht="27.95" customHeight="1">
      <c r="A7" s="51" t="s">
        <v>14</v>
      </c>
      <c r="B7" s="51"/>
      <c r="C7" s="51"/>
      <c r="D7" s="2"/>
      <c r="E7" s="4"/>
      <c r="F7" s="4"/>
      <c r="G7" s="4"/>
    </row>
    <row r="8" spans="1:8" ht="20.100000000000001" customHeight="1">
      <c r="A8" s="219" t="s">
        <v>29</v>
      </c>
      <c r="B8" s="1" t="s">
        <v>58</v>
      </c>
      <c r="C8" s="1">
        <v>10</v>
      </c>
      <c r="D8" s="222" t="s">
        <v>5</v>
      </c>
      <c r="E8" s="8" t="s">
        <v>101</v>
      </c>
      <c r="F8" s="50"/>
      <c r="G8" s="5"/>
    </row>
    <row r="9" spans="1:8" ht="20.100000000000001" customHeight="1">
      <c r="A9" s="220"/>
      <c r="B9" s="1" t="s">
        <v>216</v>
      </c>
      <c r="C9" s="1">
        <v>5</v>
      </c>
      <c r="D9" s="223"/>
      <c r="E9" s="8" t="s">
        <v>200</v>
      </c>
      <c r="F9" s="50"/>
      <c r="G9" s="50"/>
    </row>
    <row r="10" spans="1:8" ht="20.100000000000001" customHeight="1">
      <c r="A10" s="220"/>
      <c r="B10" s="1" t="s">
        <v>217</v>
      </c>
      <c r="C10" s="1">
        <v>4</v>
      </c>
      <c r="D10" s="223"/>
      <c r="E10" s="8" t="s">
        <v>67</v>
      </c>
      <c r="F10" s="50"/>
      <c r="G10" s="50"/>
    </row>
    <row r="11" spans="1:8" ht="20.100000000000001" customHeight="1">
      <c r="A11" s="221"/>
      <c r="B11" s="1" t="s">
        <v>218</v>
      </c>
      <c r="C11" s="1">
        <v>5</v>
      </c>
      <c r="D11" s="224"/>
      <c r="E11" s="8"/>
      <c r="F11" s="50"/>
      <c r="G11" s="50"/>
    </row>
    <row r="12" spans="1:8" ht="27.95" customHeight="1">
      <c r="A12" s="51" t="s">
        <v>21</v>
      </c>
      <c r="B12" s="51"/>
      <c r="C12" s="51"/>
      <c r="D12" s="51"/>
      <c r="E12" s="2"/>
      <c r="F12" s="2"/>
      <c r="G12" s="48"/>
    </row>
    <row r="13" spans="1:8" ht="18.95" customHeight="1">
      <c r="A13" s="1"/>
      <c r="B13" s="50" t="s">
        <v>7</v>
      </c>
      <c r="C13" s="50" t="s">
        <v>10</v>
      </c>
      <c r="D13" s="50" t="s">
        <v>11</v>
      </c>
      <c r="E13" s="216" t="s">
        <v>12</v>
      </c>
      <c r="F13" s="217"/>
      <c r="G13" s="218"/>
    </row>
    <row r="14" spans="1:8" ht="17.100000000000001" customHeight="1">
      <c r="A14" s="190" t="s">
        <v>8</v>
      </c>
      <c r="B14" s="6">
        <v>0.41666666666666669</v>
      </c>
      <c r="C14" s="49" t="s">
        <v>201</v>
      </c>
      <c r="D14" s="49">
        <v>6</v>
      </c>
      <c r="E14" s="216"/>
      <c r="F14" s="217"/>
      <c r="G14" s="218"/>
    </row>
    <row r="15" spans="1:8" ht="18.95" customHeight="1">
      <c r="A15" s="191"/>
      <c r="B15" s="6">
        <v>0.45833333333333331</v>
      </c>
      <c r="C15" s="49" t="s">
        <v>202</v>
      </c>
      <c r="D15" s="49">
        <v>7</v>
      </c>
      <c r="E15" s="216"/>
      <c r="F15" s="217"/>
      <c r="G15" s="218"/>
    </row>
    <row r="16" spans="1:8" ht="18.95" customHeight="1">
      <c r="A16" s="191"/>
      <c r="B16" s="6">
        <v>0.52083333333333337</v>
      </c>
      <c r="C16" s="49" t="s">
        <v>203</v>
      </c>
      <c r="D16" s="49">
        <v>2</v>
      </c>
      <c r="E16" s="216"/>
      <c r="F16" s="217"/>
      <c r="G16" s="218"/>
    </row>
    <row r="17" spans="1:7" ht="18.95" customHeight="1">
      <c r="A17" s="191"/>
      <c r="B17" s="6">
        <v>0.5</v>
      </c>
      <c r="C17" s="49" t="s">
        <v>204</v>
      </c>
      <c r="D17" s="49">
        <v>5</v>
      </c>
      <c r="E17" s="216"/>
      <c r="F17" s="217"/>
      <c r="G17" s="218"/>
    </row>
    <row r="18" spans="1:7" ht="18.95" customHeight="1">
      <c r="A18" s="191"/>
      <c r="B18" s="6">
        <v>0.4375</v>
      </c>
      <c r="C18" s="49" t="s">
        <v>40</v>
      </c>
      <c r="D18" s="49">
        <v>4</v>
      </c>
      <c r="E18" s="216"/>
      <c r="F18" s="217"/>
      <c r="G18" s="218"/>
    </row>
    <row r="19" spans="1:7" ht="18.95" customHeight="1">
      <c r="A19" s="191"/>
      <c r="B19" s="6">
        <v>0.52083333333333337</v>
      </c>
      <c r="C19" s="49" t="s">
        <v>205</v>
      </c>
      <c r="D19" s="49">
        <v>3</v>
      </c>
      <c r="E19" s="216"/>
      <c r="F19" s="217"/>
      <c r="G19" s="218"/>
    </row>
    <row r="20" spans="1:7" ht="18.95" customHeight="1">
      <c r="A20" s="191"/>
      <c r="B20" s="6"/>
      <c r="C20" s="49"/>
      <c r="D20" s="49"/>
      <c r="E20" s="216"/>
      <c r="F20" s="217"/>
      <c r="G20" s="218"/>
    </row>
    <row r="21" spans="1:7" ht="18.95" customHeight="1">
      <c r="A21" s="191"/>
      <c r="B21" s="6"/>
      <c r="C21" s="49"/>
      <c r="D21" s="49"/>
      <c r="E21" s="216"/>
      <c r="F21" s="217"/>
      <c r="G21" s="218"/>
    </row>
    <row r="22" spans="1:7" ht="18.95" customHeight="1">
      <c r="A22" s="192"/>
      <c r="B22" s="6"/>
      <c r="C22" s="49"/>
      <c r="D22" s="49"/>
      <c r="E22" s="216"/>
      <c r="F22" s="217"/>
      <c r="G22" s="218"/>
    </row>
    <row r="23" spans="1:7" ht="20.100000000000001" customHeight="1">
      <c r="A23" s="212" t="s">
        <v>9</v>
      </c>
      <c r="B23" s="6">
        <v>0.25694444444444448</v>
      </c>
      <c r="C23" s="49" t="s">
        <v>206</v>
      </c>
      <c r="D23" s="49">
        <v>2</v>
      </c>
      <c r="E23" s="215"/>
      <c r="F23" s="215"/>
      <c r="G23" s="215"/>
    </row>
    <row r="24" spans="1:7" ht="21" customHeight="1">
      <c r="A24" s="212"/>
      <c r="B24" s="6">
        <v>0.27083333333333331</v>
      </c>
      <c r="C24" s="49" t="s">
        <v>207</v>
      </c>
      <c r="D24" s="49">
        <v>3</v>
      </c>
      <c r="E24" s="215"/>
      <c r="F24" s="215"/>
      <c r="G24" s="215"/>
    </row>
    <row r="25" spans="1:7" ht="18.95" customHeight="1">
      <c r="A25" s="212"/>
      <c r="B25" s="6"/>
      <c r="C25" s="49"/>
      <c r="D25" s="49"/>
      <c r="E25" s="215"/>
      <c r="F25" s="215"/>
      <c r="G25" s="215"/>
    </row>
    <row r="26" spans="1:7" ht="18.95" customHeight="1">
      <c r="A26" s="212"/>
      <c r="B26" s="6"/>
      <c r="C26" s="49"/>
      <c r="D26" s="49"/>
      <c r="E26" s="215"/>
      <c r="F26" s="215"/>
      <c r="G26" s="215"/>
    </row>
    <row r="27" spans="1:7" ht="18.95" customHeight="1">
      <c r="A27" s="212"/>
      <c r="B27" s="6"/>
      <c r="C27" s="49"/>
      <c r="D27" s="49"/>
      <c r="E27" s="216"/>
      <c r="F27" s="217"/>
      <c r="G27" s="218"/>
    </row>
    <row r="28" spans="1:7" ht="21.95" customHeight="1">
      <c r="A28" s="212"/>
      <c r="B28" s="6"/>
      <c r="C28" s="49"/>
      <c r="D28" s="49"/>
      <c r="E28" s="215"/>
      <c r="F28" s="215"/>
      <c r="G28" s="215"/>
    </row>
    <row r="29" spans="1:7" ht="26.1" customHeight="1">
      <c r="A29" s="211" t="s">
        <v>20</v>
      </c>
      <c r="B29" s="211"/>
      <c r="C29" s="211"/>
      <c r="D29" s="211"/>
      <c r="E29" s="211"/>
      <c r="F29" s="211"/>
      <c r="G29" s="211"/>
    </row>
    <row r="30" spans="1:7" ht="18.95" customHeight="1">
      <c r="A30" s="212" t="s">
        <v>13</v>
      </c>
      <c r="B30" s="213" t="s">
        <v>208</v>
      </c>
      <c r="C30" s="214"/>
      <c r="D30" s="212" t="s">
        <v>30</v>
      </c>
      <c r="E30" s="205" t="s">
        <v>219</v>
      </c>
      <c r="F30" s="209"/>
      <c r="G30" s="206"/>
    </row>
    <row r="31" spans="1:7" ht="18" customHeight="1">
      <c r="A31" s="212"/>
      <c r="B31" s="199" t="s">
        <v>209</v>
      </c>
      <c r="C31" s="199"/>
      <c r="D31" s="212"/>
      <c r="E31" s="200" t="s">
        <v>220</v>
      </c>
      <c r="F31" s="201"/>
      <c r="G31" s="202"/>
    </row>
    <row r="32" spans="1:7" ht="18" customHeight="1">
      <c r="A32" s="212"/>
      <c r="B32" s="199" t="s">
        <v>210</v>
      </c>
      <c r="C32" s="199"/>
      <c r="D32" s="212"/>
      <c r="E32" s="200" t="s">
        <v>221</v>
      </c>
      <c r="F32" s="201"/>
      <c r="G32" s="202"/>
    </row>
    <row r="33" spans="1:7" ht="18" customHeight="1">
      <c r="A33" s="212"/>
      <c r="B33" s="199" t="s">
        <v>211</v>
      </c>
      <c r="C33" s="199"/>
      <c r="D33" s="212"/>
      <c r="E33" s="200" t="s">
        <v>222</v>
      </c>
      <c r="F33" s="201"/>
      <c r="G33" s="202"/>
    </row>
    <row r="34" spans="1:7" ht="18" customHeight="1">
      <c r="A34" s="212"/>
      <c r="B34" s="204"/>
      <c r="C34" s="204"/>
      <c r="D34" s="212"/>
      <c r="E34" s="200" t="s">
        <v>223</v>
      </c>
      <c r="F34" s="201"/>
      <c r="G34" s="202"/>
    </row>
    <row r="35" spans="1:7" ht="18.95" customHeight="1">
      <c r="A35" s="212"/>
      <c r="B35" s="204"/>
      <c r="C35" s="204"/>
      <c r="D35" s="212"/>
      <c r="E35" s="200" t="s">
        <v>224</v>
      </c>
      <c r="F35" s="201"/>
      <c r="G35" s="202"/>
    </row>
    <row r="36" spans="1:7" ht="24" customHeight="1">
      <c r="A36" s="198" t="s">
        <v>17</v>
      </c>
      <c r="B36" s="198"/>
      <c r="C36" s="198"/>
      <c r="D36" s="198"/>
      <c r="E36" s="198"/>
      <c r="F36" s="198"/>
      <c r="G36" s="198"/>
    </row>
    <row r="37" spans="1:7" ht="27" customHeight="1">
      <c r="A37" s="190" t="s">
        <v>13</v>
      </c>
      <c r="B37" s="205" t="s">
        <v>26</v>
      </c>
      <c r="C37" s="206"/>
      <c r="D37" s="190" t="s">
        <v>6</v>
      </c>
      <c r="E37" s="205" t="s">
        <v>26</v>
      </c>
      <c r="F37" s="209"/>
      <c r="G37" s="206"/>
    </row>
    <row r="38" spans="1:7" ht="15.95" customHeight="1">
      <c r="A38" s="192"/>
      <c r="B38" s="207"/>
      <c r="C38" s="208"/>
      <c r="D38" s="192"/>
      <c r="E38" s="207"/>
      <c r="F38" s="210"/>
      <c r="G38" s="208"/>
    </row>
    <row r="39" spans="1:7" ht="27" customHeight="1">
      <c r="A39" s="198" t="s">
        <v>31</v>
      </c>
      <c r="B39" s="198"/>
      <c r="C39" s="198"/>
      <c r="D39" s="198"/>
      <c r="E39" s="198"/>
      <c r="F39" s="198"/>
      <c r="G39" s="198"/>
    </row>
    <row r="40" spans="1:7" ht="20.100000000000001" customHeight="1">
      <c r="A40" s="190" t="s">
        <v>13</v>
      </c>
      <c r="B40" s="180" t="s">
        <v>212</v>
      </c>
      <c r="C40" s="180"/>
      <c r="D40" s="180"/>
      <c r="E40" s="190" t="s">
        <v>6</v>
      </c>
      <c r="F40" s="181" t="s">
        <v>225</v>
      </c>
      <c r="G40" s="181"/>
    </row>
    <row r="41" spans="1:7" ht="20.100000000000001" customHeight="1">
      <c r="A41" s="191"/>
      <c r="B41" s="180" t="s">
        <v>213</v>
      </c>
      <c r="C41" s="180"/>
      <c r="D41" s="180"/>
      <c r="E41" s="191"/>
      <c r="F41" s="181" t="s">
        <v>227</v>
      </c>
      <c r="G41" s="181"/>
    </row>
    <row r="42" spans="1:7" ht="20.100000000000001" customHeight="1">
      <c r="A42" s="191"/>
      <c r="B42" s="180" t="s">
        <v>214</v>
      </c>
      <c r="C42" s="180"/>
      <c r="D42" s="180"/>
      <c r="E42" s="191"/>
      <c r="F42" s="181" t="s">
        <v>226</v>
      </c>
      <c r="G42" s="181"/>
    </row>
    <row r="43" spans="1:7" ht="20.100000000000001" customHeight="1">
      <c r="A43" s="191"/>
      <c r="B43" s="180"/>
      <c r="C43" s="180"/>
      <c r="D43" s="180"/>
      <c r="E43" s="191"/>
      <c r="F43" s="181"/>
      <c r="G43" s="181"/>
    </row>
    <row r="44" spans="1:7" ht="20.100000000000001" customHeight="1">
      <c r="A44" s="191"/>
      <c r="B44" s="193"/>
      <c r="C44" s="194"/>
      <c r="D44" s="195"/>
      <c r="E44" s="191"/>
      <c r="F44" s="196"/>
      <c r="G44" s="197"/>
    </row>
    <row r="45" spans="1:7" ht="20.100000000000001" customHeight="1">
      <c r="A45" s="191"/>
      <c r="B45" s="193"/>
      <c r="C45" s="194"/>
      <c r="D45" s="195"/>
      <c r="E45" s="191"/>
      <c r="F45" s="196"/>
      <c r="G45" s="197"/>
    </row>
    <row r="46" spans="1:7" ht="20.100000000000001" customHeight="1">
      <c r="A46" s="191"/>
      <c r="B46" s="180"/>
      <c r="C46" s="180"/>
      <c r="D46" s="180"/>
      <c r="E46" s="191"/>
      <c r="F46" s="181"/>
      <c r="G46" s="181"/>
    </row>
    <row r="47" spans="1:7" ht="20.100000000000001" customHeight="1">
      <c r="A47" s="192"/>
      <c r="B47" s="180"/>
      <c r="C47" s="180"/>
      <c r="D47" s="180"/>
      <c r="E47" s="192"/>
      <c r="F47" s="181"/>
      <c r="G47" s="181"/>
    </row>
    <row r="48" spans="1:7" ht="24" customHeight="1">
      <c r="A48" s="182" t="s">
        <v>28</v>
      </c>
      <c r="B48" s="182"/>
      <c r="C48" s="182"/>
      <c r="D48" s="182"/>
      <c r="E48" s="182"/>
      <c r="F48" s="182"/>
      <c r="G48" s="182"/>
    </row>
    <row r="49" spans="1:7" ht="27" customHeight="1">
      <c r="A49" s="183" t="s">
        <v>13</v>
      </c>
      <c r="B49" s="3" t="s">
        <v>18</v>
      </c>
      <c r="C49" s="3" t="s">
        <v>19</v>
      </c>
      <c r="D49" s="183" t="s">
        <v>6</v>
      </c>
      <c r="E49" s="3" t="s">
        <v>18</v>
      </c>
      <c r="F49" s="185" t="s">
        <v>19</v>
      </c>
      <c r="G49" s="186"/>
    </row>
    <row r="50" spans="1:7" ht="15.95" customHeight="1">
      <c r="A50" s="184"/>
      <c r="B50" s="9">
        <v>4200</v>
      </c>
      <c r="C50" s="10" t="s">
        <v>55</v>
      </c>
      <c r="D50" s="184"/>
      <c r="E50" s="7"/>
      <c r="F50" s="187"/>
      <c r="G50" s="187"/>
    </row>
    <row r="51" spans="1:7" ht="20.100000000000001" customHeight="1">
      <c r="A51" s="184"/>
      <c r="B51" s="9">
        <v>2000</v>
      </c>
      <c r="C51" s="10" t="s">
        <v>87</v>
      </c>
      <c r="D51" s="184"/>
      <c r="E51" s="7"/>
      <c r="F51" s="187"/>
      <c r="G51" s="187"/>
    </row>
    <row r="52" spans="1:7" ht="20.100000000000001" customHeight="1">
      <c r="A52" s="184"/>
      <c r="B52" s="9">
        <v>1500</v>
      </c>
      <c r="C52" s="10" t="s">
        <v>215</v>
      </c>
      <c r="D52" s="184"/>
      <c r="E52" s="7"/>
      <c r="F52" s="188"/>
      <c r="G52" s="189"/>
    </row>
    <row r="53" spans="1:7" ht="20.100000000000001" customHeight="1">
      <c r="A53" s="184"/>
      <c r="B53" s="9"/>
      <c r="C53" s="10"/>
      <c r="D53" s="184"/>
      <c r="E53" s="7"/>
      <c r="F53" s="188"/>
      <c r="G53" s="189"/>
    </row>
    <row r="54" spans="1:7" ht="20.100000000000001" customHeight="1">
      <c r="A54" s="184"/>
      <c r="B54" s="9"/>
      <c r="C54" s="10"/>
      <c r="D54" s="184"/>
      <c r="E54" s="7"/>
      <c r="F54" s="188"/>
      <c r="G54" s="189"/>
    </row>
    <row r="55" spans="1:7" ht="20.100000000000001" customHeight="1">
      <c r="A55" s="184"/>
      <c r="B55" s="9"/>
      <c r="C55" s="10"/>
      <c r="D55" s="184"/>
      <c r="E55" s="7"/>
      <c r="F55" s="188"/>
      <c r="G55" s="189"/>
    </row>
    <row r="56" spans="1:7" ht="20.100000000000001" customHeight="1">
      <c r="A56" s="184"/>
      <c r="B56" s="9"/>
      <c r="C56" s="10"/>
      <c r="D56" s="184"/>
      <c r="E56" s="7"/>
      <c r="F56" s="188"/>
      <c r="G56" s="189"/>
    </row>
    <row r="57" spans="1:7" ht="18" customHeight="1" thickBot="1">
      <c r="A57" s="184"/>
      <c r="B57" s="11"/>
      <c r="C57" s="12"/>
      <c r="D57" s="184"/>
      <c r="E57" s="13"/>
      <c r="F57" s="175"/>
      <c r="G57" s="175"/>
    </row>
    <row r="58" spans="1:7" ht="27.75" customHeight="1" thickTop="1" thickBot="1">
      <c r="A58" s="14" t="s">
        <v>27</v>
      </c>
      <c r="B58" s="15">
        <f>SUM(B50:B57)</f>
        <v>7700</v>
      </c>
      <c r="C58" s="16"/>
      <c r="D58" s="17"/>
      <c r="E58" s="18"/>
      <c r="F58" s="16"/>
      <c r="G58" s="19"/>
    </row>
    <row r="59" spans="1:7" ht="24" customHeight="1">
      <c r="A59" s="176"/>
      <c r="B59" s="176"/>
      <c r="C59" s="176"/>
      <c r="D59" s="176"/>
      <c r="E59" s="176"/>
      <c r="F59" s="176"/>
      <c r="G59" s="176"/>
    </row>
    <row r="60" spans="1:7" ht="54.95" customHeight="1">
      <c r="A60" s="177"/>
      <c r="B60" s="178"/>
      <c r="C60" s="178"/>
      <c r="D60" s="178"/>
      <c r="E60" s="178"/>
      <c r="F60" s="178"/>
      <c r="G60" s="179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topLeftCell="A16" zoomScale="85" zoomScaleNormal="85" zoomScalePageLayoutView="150" workbookViewId="0">
      <selection activeCell="D3" sqref="D3:D6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25" t="s">
        <v>261</v>
      </c>
      <c r="B1" s="225"/>
      <c r="C1" s="225"/>
      <c r="D1" s="225"/>
      <c r="E1" s="225"/>
      <c r="F1" s="225"/>
      <c r="G1" s="225"/>
    </row>
    <row r="2" spans="1:8" ht="20.100000000000001" customHeight="1">
      <c r="A2" s="54" t="s">
        <v>24</v>
      </c>
      <c r="B2" s="226" t="s">
        <v>228</v>
      </c>
      <c r="C2" s="227"/>
      <c r="D2" s="54" t="s">
        <v>1</v>
      </c>
      <c r="E2" s="54" t="s">
        <v>25</v>
      </c>
      <c r="F2" s="55" t="s">
        <v>0</v>
      </c>
      <c r="G2" s="1"/>
    </row>
    <row r="3" spans="1:8" ht="24" customHeight="1">
      <c r="A3" s="211" t="s">
        <v>15</v>
      </c>
      <c r="B3" s="211"/>
      <c r="C3" s="211"/>
      <c r="D3" s="228" t="s">
        <v>16</v>
      </c>
      <c r="E3" s="53" t="s">
        <v>23</v>
      </c>
      <c r="F3" s="53"/>
      <c r="G3" s="230"/>
      <c r="H3" s="230"/>
    </row>
    <row r="4" spans="1:8" ht="20.100000000000001" customHeight="1">
      <c r="A4" s="54" t="s">
        <v>2</v>
      </c>
      <c r="B4" s="231">
        <v>1335800</v>
      </c>
      <c r="C4" s="232"/>
      <c r="D4" s="229"/>
      <c r="E4" s="219" t="s">
        <v>147</v>
      </c>
      <c r="F4" s="233"/>
      <c r="G4" s="234"/>
    </row>
    <row r="5" spans="1:8" ht="20.100000000000001" customHeight="1">
      <c r="A5" s="54" t="s">
        <v>3</v>
      </c>
      <c r="B5" s="235">
        <f>B6-B4</f>
        <v>1985900</v>
      </c>
      <c r="C5" s="218"/>
      <c r="D5" s="229"/>
      <c r="E5" s="220" t="s">
        <v>148</v>
      </c>
      <c r="F5" s="236"/>
      <c r="G5" s="237"/>
    </row>
    <row r="6" spans="1:8" ht="20.100000000000001" customHeight="1">
      <c r="A6" s="54" t="s">
        <v>4</v>
      </c>
      <c r="B6" s="231">
        <f>3275700+46000</f>
        <v>3321700</v>
      </c>
      <c r="C6" s="232"/>
      <c r="D6" s="229"/>
      <c r="E6" s="221" t="s">
        <v>149</v>
      </c>
      <c r="F6" s="238"/>
      <c r="G6" s="239"/>
    </row>
    <row r="7" spans="1:8" ht="27.95" customHeight="1">
      <c r="A7" s="52" t="s">
        <v>14</v>
      </c>
      <c r="B7" s="52"/>
      <c r="C7" s="52"/>
      <c r="D7" s="2"/>
      <c r="E7" s="4"/>
      <c r="F7" s="4"/>
      <c r="G7" s="4"/>
    </row>
    <row r="8" spans="1:8" ht="20.100000000000001" customHeight="1">
      <c r="A8" s="219" t="s">
        <v>29</v>
      </c>
      <c r="B8" s="1" t="s">
        <v>251</v>
      </c>
      <c r="C8" s="1">
        <v>7</v>
      </c>
      <c r="D8" s="222" t="s">
        <v>5</v>
      </c>
      <c r="E8" s="8" t="s">
        <v>229</v>
      </c>
      <c r="F8" s="55"/>
      <c r="G8" s="5"/>
    </row>
    <row r="9" spans="1:8" ht="20.100000000000001" customHeight="1">
      <c r="A9" s="220"/>
      <c r="B9" s="1" t="s">
        <v>58</v>
      </c>
      <c r="C9" s="1">
        <v>13</v>
      </c>
      <c r="D9" s="223"/>
      <c r="E9" s="1" t="s">
        <v>57</v>
      </c>
      <c r="F9" s="55"/>
      <c r="G9" s="55"/>
    </row>
    <row r="10" spans="1:8" ht="20.100000000000001" customHeight="1">
      <c r="A10" s="220"/>
      <c r="B10" s="1" t="s">
        <v>59</v>
      </c>
      <c r="C10" s="1">
        <v>6</v>
      </c>
      <c r="D10" s="223"/>
      <c r="E10" s="8" t="s">
        <v>67</v>
      </c>
      <c r="F10" s="55"/>
      <c r="G10" s="55"/>
    </row>
    <row r="11" spans="1:8" ht="20.100000000000001" customHeight="1">
      <c r="A11" s="221"/>
      <c r="B11" s="1" t="s">
        <v>111</v>
      </c>
      <c r="C11" s="1">
        <v>6</v>
      </c>
      <c r="D11" s="224"/>
      <c r="E11" s="8"/>
      <c r="F11" s="55"/>
      <c r="G11" s="55"/>
    </row>
    <row r="12" spans="1:8" ht="27.95" customHeight="1">
      <c r="A12" s="52" t="s">
        <v>21</v>
      </c>
      <c r="B12" s="52"/>
      <c r="C12" s="52"/>
      <c r="D12" s="52"/>
      <c r="E12" s="2"/>
      <c r="F12" s="2"/>
      <c r="G12" s="56"/>
    </row>
    <row r="13" spans="1:8" ht="18.95" customHeight="1">
      <c r="A13" s="1"/>
      <c r="B13" s="55" t="s">
        <v>7</v>
      </c>
      <c r="C13" s="55" t="s">
        <v>10</v>
      </c>
      <c r="D13" s="55" t="s">
        <v>11</v>
      </c>
      <c r="E13" s="216" t="s">
        <v>12</v>
      </c>
      <c r="F13" s="217"/>
      <c r="G13" s="218"/>
    </row>
    <row r="14" spans="1:8" ht="17.100000000000001" customHeight="1">
      <c r="A14" s="190" t="s">
        <v>8</v>
      </c>
      <c r="B14" s="6">
        <v>0.5</v>
      </c>
      <c r="C14" s="54" t="s">
        <v>238</v>
      </c>
      <c r="D14" s="54">
        <v>4</v>
      </c>
      <c r="E14" s="216"/>
      <c r="F14" s="217"/>
      <c r="G14" s="218"/>
    </row>
    <row r="15" spans="1:8" ht="18.95" customHeight="1">
      <c r="A15" s="191"/>
      <c r="B15" s="6">
        <v>0.45833333333333331</v>
      </c>
      <c r="C15" s="54" t="s">
        <v>41</v>
      </c>
      <c r="D15" s="54">
        <v>7</v>
      </c>
      <c r="E15" s="216"/>
      <c r="F15" s="217"/>
      <c r="G15" s="218"/>
    </row>
    <row r="16" spans="1:8" ht="18.95" customHeight="1">
      <c r="A16" s="191"/>
      <c r="B16" s="6">
        <v>0.49305555555555558</v>
      </c>
      <c r="C16" s="54" t="s">
        <v>237</v>
      </c>
      <c r="D16" s="54" t="s">
        <v>252</v>
      </c>
      <c r="E16" s="216"/>
      <c r="F16" s="217"/>
      <c r="G16" s="218"/>
    </row>
    <row r="17" spans="1:7" ht="18.95" customHeight="1">
      <c r="A17" s="191"/>
      <c r="B17" s="6">
        <v>0.47916666666666669</v>
      </c>
      <c r="C17" s="54" t="s">
        <v>236</v>
      </c>
      <c r="D17" s="54">
        <v>7</v>
      </c>
      <c r="E17" s="216"/>
      <c r="F17" s="217"/>
      <c r="G17" s="218"/>
    </row>
    <row r="18" spans="1:7" ht="18.95" customHeight="1">
      <c r="A18" s="191"/>
      <c r="B18" s="6">
        <v>0.5</v>
      </c>
      <c r="C18" s="54" t="s">
        <v>235</v>
      </c>
      <c r="D18" s="54">
        <v>2</v>
      </c>
      <c r="E18" s="216"/>
      <c r="F18" s="217"/>
      <c r="G18" s="218"/>
    </row>
    <row r="19" spans="1:7" ht="18.95" customHeight="1">
      <c r="A19" s="191"/>
      <c r="B19" s="6">
        <v>0.5</v>
      </c>
      <c r="C19" s="54" t="s">
        <v>234</v>
      </c>
      <c r="D19" s="54">
        <v>5</v>
      </c>
      <c r="E19" s="216"/>
      <c r="F19" s="217"/>
      <c r="G19" s="218"/>
    </row>
    <row r="20" spans="1:7" ht="18.95" customHeight="1">
      <c r="A20" s="191"/>
      <c r="B20" s="6"/>
      <c r="C20" s="54"/>
      <c r="D20" s="54"/>
      <c r="E20" s="216"/>
      <c r="F20" s="217"/>
      <c r="G20" s="218"/>
    </row>
    <row r="21" spans="1:7" ht="18.95" customHeight="1">
      <c r="A21" s="191"/>
      <c r="B21" s="6"/>
      <c r="C21" s="54"/>
      <c r="D21" s="54"/>
      <c r="E21" s="216"/>
      <c r="F21" s="217"/>
      <c r="G21" s="218"/>
    </row>
    <row r="22" spans="1:7" ht="18.95" customHeight="1">
      <c r="A22" s="192"/>
      <c r="B22" s="6"/>
      <c r="C22" s="54"/>
      <c r="D22" s="54"/>
      <c r="E22" s="216"/>
      <c r="F22" s="217"/>
      <c r="G22" s="218"/>
    </row>
    <row r="23" spans="1:7" ht="20.100000000000001" customHeight="1">
      <c r="A23" s="212" t="s">
        <v>9</v>
      </c>
      <c r="B23" s="6">
        <v>0.27083333333333331</v>
      </c>
      <c r="C23" s="54" t="s">
        <v>233</v>
      </c>
      <c r="D23" s="54">
        <v>8</v>
      </c>
      <c r="E23" s="215" t="s">
        <v>250</v>
      </c>
      <c r="F23" s="215"/>
      <c r="G23" s="215"/>
    </row>
    <row r="24" spans="1:7" ht="21" customHeight="1">
      <c r="A24" s="212"/>
      <c r="B24" s="6">
        <v>0.29166666666666669</v>
      </c>
      <c r="C24" s="54" t="s">
        <v>232</v>
      </c>
      <c r="D24" s="54">
        <v>2</v>
      </c>
      <c r="E24" s="215"/>
      <c r="F24" s="215"/>
      <c r="G24" s="215"/>
    </row>
    <row r="25" spans="1:7" ht="18.95" customHeight="1">
      <c r="A25" s="212"/>
      <c r="B25" s="6">
        <v>0.20833333333333334</v>
      </c>
      <c r="C25" s="54" t="s">
        <v>231</v>
      </c>
      <c r="D25" s="54">
        <v>3</v>
      </c>
      <c r="E25" s="215"/>
      <c r="F25" s="215"/>
      <c r="G25" s="215"/>
    </row>
    <row r="26" spans="1:7" ht="18.95" customHeight="1">
      <c r="A26" s="212"/>
      <c r="B26" s="6">
        <v>0.2638888888888889</v>
      </c>
      <c r="C26" s="54" t="s">
        <v>230</v>
      </c>
      <c r="D26" s="54">
        <v>2</v>
      </c>
      <c r="E26" s="215"/>
      <c r="F26" s="215"/>
      <c r="G26" s="215"/>
    </row>
    <row r="27" spans="1:7" ht="18.95" customHeight="1">
      <c r="A27" s="212"/>
      <c r="B27" s="6"/>
      <c r="C27" s="54"/>
      <c r="D27" s="54"/>
      <c r="E27" s="216"/>
      <c r="F27" s="217"/>
      <c r="G27" s="218"/>
    </row>
    <row r="28" spans="1:7" ht="21.95" customHeight="1">
      <c r="A28" s="212"/>
      <c r="B28" s="6"/>
      <c r="C28" s="54"/>
      <c r="D28" s="54"/>
      <c r="E28" s="215"/>
      <c r="F28" s="215"/>
      <c r="G28" s="215"/>
    </row>
    <row r="29" spans="1:7" ht="26.1" customHeight="1">
      <c r="A29" s="211" t="s">
        <v>20</v>
      </c>
      <c r="B29" s="211"/>
      <c r="C29" s="211"/>
      <c r="D29" s="211"/>
      <c r="E29" s="211"/>
      <c r="F29" s="211"/>
      <c r="G29" s="211"/>
    </row>
    <row r="30" spans="1:7" ht="18.95" customHeight="1">
      <c r="A30" s="212" t="s">
        <v>13</v>
      </c>
      <c r="B30" s="213" t="s">
        <v>239</v>
      </c>
      <c r="C30" s="214"/>
      <c r="D30" s="212" t="s">
        <v>30</v>
      </c>
      <c r="E30" s="205" t="s">
        <v>253</v>
      </c>
      <c r="F30" s="209"/>
      <c r="G30" s="206"/>
    </row>
    <row r="31" spans="1:7" ht="18" customHeight="1">
      <c r="A31" s="212"/>
      <c r="B31" s="199" t="s">
        <v>240</v>
      </c>
      <c r="C31" s="199"/>
      <c r="D31" s="212"/>
      <c r="E31" s="200" t="s">
        <v>254</v>
      </c>
      <c r="F31" s="201"/>
      <c r="G31" s="202"/>
    </row>
    <row r="32" spans="1:7" ht="18" customHeight="1">
      <c r="A32" s="212"/>
      <c r="B32" s="240"/>
      <c r="C32" s="240"/>
      <c r="D32" s="212"/>
      <c r="E32" s="200" t="s">
        <v>255</v>
      </c>
      <c r="F32" s="201"/>
      <c r="G32" s="202"/>
    </row>
    <row r="33" spans="1:7" ht="18" customHeight="1">
      <c r="A33" s="212"/>
      <c r="B33" s="240"/>
      <c r="C33" s="240"/>
      <c r="D33" s="212"/>
      <c r="E33" s="200" t="s">
        <v>256</v>
      </c>
      <c r="F33" s="201"/>
      <c r="G33" s="202"/>
    </row>
    <row r="34" spans="1:7" ht="18" customHeight="1">
      <c r="A34" s="212"/>
      <c r="B34" s="204"/>
      <c r="C34" s="204"/>
      <c r="D34" s="212"/>
      <c r="E34" s="200" t="s">
        <v>257</v>
      </c>
      <c r="F34" s="201"/>
      <c r="G34" s="202"/>
    </row>
    <row r="35" spans="1:7" ht="18.95" customHeight="1">
      <c r="A35" s="212"/>
      <c r="B35" s="204"/>
      <c r="C35" s="204"/>
      <c r="D35" s="212"/>
      <c r="E35" s="200" t="s">
        <v>258</v>
      </c>
      <c r="F35" s="201"/>
      <c r="G35" s="202"/>
    </row>
    <row r="36" spans="1:7" ht="24" customHeight="1">
      <c r="A36" s="198" t="s">
        <v>17</v>
      </c>
      <c r="B36" s="198"/>
      <c r="C36" s="198"/>
      <c r="D36" s="198"/>
      <c r="E36" s="198"/>
      <c r="F36" s="198"/>
      <c r="G36" s="198"/>
    </row>
    <row r="37" spans="1:7" ht="27" customHeight="1">
      <c r="A37" s="190" t="s">
        <v>13</v>
      </c>
      <c r="B37" s="205" t="s">
        <v>26</v>
      </c>
      <c r="C37" s="206"/>
      <c r="D37" s="190" t="s">
        <v>6</v>
      </c>
      <c r="E37" s="205" t="s">
        <v>26</v>
      </c>
      <c r="F37" s="209"/>
      <c r="G37" s="206"/>
    </row>
    <row r="38" spans="1:7" ht="15.95" customHeight="1">
      <c r="A38" s="192"/>
      <c r="B38" s="207"/>
      <c r="C38" s="208"/>
      <c r="D38" s="192"/>
      <c r="E38" s="207"/>
      <c r="F38" s="210"/>
      <c r="G38" s="208"/>
    </row>
    <row r="39" spans="1:7" ht="27" customHeight="1">
      <c r="A39" s="198" t="s">
        <v>31</v>
      </c>
      <c r="B39" s="198"/>
      <c r="C39" s="198"/>
      <c r="D39" s="198"/>
      <c r="E39" s="198"/>
      <c r="F39" s="198"/>
      <c r="G39" s="198"/>
    </row>
    <row r="40" spans="1:7" ht="20.100000000000001" customHeight="1">
      <c r="A40" s="190" t="s">
        <v>13</v>
      </c>
      <c r="B40" s="180" t="s">
        <v>241</v>
      </c>
      <c r="C40" s="180"/>
      <c r="D40" s="180"/>
      <c r="E40" s="190" t="s">
        <v>6</v>
      </c>
      <c r="F40" s="181" t="s">
        <v>259</v>
      </c>
      <c r="G40" s="181"/>
    </row>
    <row r="41" spans="1:7" ht="20.100000000000001" customHeight="1">
      <c r="A41" s="191"/>
      <c r="B41" s="180" t="s">
        <v>242</v>
      </c>
      <c r="C41" s="180"/>
      <c r="D41" s="180"/>
      <c r="E41" s="191"/>
      <c r="F41" s="181" t="s">
        <v>260</v>
      </c>
      <c r="G41" s="181"/>
    </row>
    <row r="42" spans="1:7" ht="20.100000000000001" customHeight="1">
      <c r="A42" s="191"/>
      <c r="B42" s="180" t="s">
        <v>243</v>
      </c>
      <c r="C42" s="180"/>
      <c r="D42" s="180"/>
      <c r="E42" s="191"/>
      <c r="F42" s="181"/>
      <c r="G42" s="181"/>
    </row>
    <row r="43" spans="1:7" ht="20.100000000000001" customHeight="1">
      <c r="A43" s="191"/>
      <c r="B43" s="180" t="s">
        <v>244</v>
      </c>
      <c r="C43" s="180"/>
      <c r="D43" s="180"/>
      <c r="E43" s="191"/>
      <c r="F43" s="181"/>
      <c r="G43" s="181"/>
    </row>
    <row r="44" spans="1:7" ht="20.100000000000001" customHeight="1">
      <c r="A44" s="191"/>
      <c r="B44" s="193" t="s">
        <v>245</v>
      </c>
      <c r="C44" s="194"/>
      <c r="D44" s="195"/>
      <c r="E44" s="191"/>
      <c r="F44" s="196"/>
      <c r="G44" s="197"/>
    </row>
    <row r="45" spans="1:7" ht="20.100000000000001" customHeight="1">
      <c r="A45" s="191"/>
      <c r="B45" s="193" t="s">
        <v>246</v>
      </c>
      <c r="C45" s="194"/>
      <c r="D45" s="195"/>
      <c r="E45" s="191"/>
      <c r="F45" s="196"/>
      <c r="G45" s="197"/>
    </row>
    <row r="46" spans="1:7" ht="20.100000000000001" customHeight="1">
      <c r="A46" s="191"/>
      <c r="B46" s="180"/>
      <c r="C46" s="180"/>
      <c r="D46" s="180"/>
      <c r="E46" s="191"/>
      <c r="F46" s="181"/>
      <c r="G46" s="181"/>
    </row>
    <row r="47" spans="1:7" ht="20.100000000000001" customHeight="1">
      <c r="A47" s="192"/>
      <c r="B47" s="180"/>
      <c r="C47" s="180"/>
      <c r="D47" s="180"/>
      <c r="E47" s="192"/>
      <c r="F47" s="181"/>
      <c r="G47" s="181"/>
    </row>
    <row r="48" spans="1:7" ht="24" customHeight="1">
      <c r="A48" s="182" t="s">
        <v>28</v>
      </c>
      <c r="B48" s="182"/>
      <c r="C48" s="182"/>
      <c r="D48" s="182"/>
      <c r="E48" s="182"/>
      <c r="F48" s="182"/>
      <c r="G48" s="182"/>
    </row>
    <row r="49" spans="1:7" ht="27" customHeight="1">
      <c r="A49" s="183" t="s">
        <v>13</v>
      </c>
      <c r="B49" s="3" t="s">
        <v>18</v>
      </c>
      <c r="C49" s="3" t="s">
        <v>19</v>
      </c>
      <c r="D49" s="183" t="s">
        <v>6</v>
      </c>
      <c r="E49" s="3" t="s">
        <v>18</v>
      </c>
      <c r="F49" s="185" t="s">
        <v>19</v>
      </c>
      <c r="G49" s="186"/>
    </row>
    <row r="50" spans="1:7" ht="15.95" customHeight="1">
      <c r="A50" s="184"/>
      <c r="B50" s="9">
        <v>7500</v>
      </c>
      <c r="C50" s="10" t="s">
        <v>249</v>
      </c>
      <c r="D50" s="184"/>
      <c r="E50" s="7"/>
      <c r="F50" s="187"/>
      <c r="G50" s="187"/>
    </row>
    <row r="51" spans="1:7" ht="20.100000000000001" customHeight="1">
      <c r="A51" s="184"/>
      <c r="B51" s="9">
        <v>2000</v>
      </c>
      <c r="C51" s="10" t="s">
        <v>248</v>
      </c>
      <c r="D51" s="184"/>
      <c r="E51" s="7"/>
      <c r="F51" s="187"/>
      <c r="G51" s="187"/>
    </row>
    <row r="52" spans="1:7" ht="20.100000000000001" customHeight="1">
      <c r="A52" s="184"/>
      <c r="B52" s="9">
        <v>8400</v>
      </c>
      <c r="C52" s="10" t="s">
        <v>55</v>
      </c>
      <c r="D52" s="184"/>
      <c r="E52" s="7"/>
      <c r="F52" s="188"/>
      <c r="G52" s="189"/>
    </row>
    <row r="53" spans="1:7" ht="20.100000000000001" customHeight="1">
      <c r="A53" s="184"/>
      <c r="B53" s="9">
        <v>1500</v>
      </c>
      <c r="C53" s="10" t="s">
        <v>247</v>
      </c>
      <c r="D53" s="184"/>
      <c r="E53" s="7"/>
      <c r="F53" s="188"/>
      <c r="G53" s="189"/>
    </row>
    <row r="54" spans="1:7" ht="20.100000000000001" customHeight="1">
      <c r="A54" s="184"/>
      <c r="B54" s="9">
        <v>13000</v>
      </c>
      <c r="C54" s="10" t="s">
        <v>87</v>
      </c>
      <c r="D54" s="184"/>
      <c r="E54" s="7"/>
      <c r="F54" s="188"/>
      <c r="G54" s="189"/>
    </row>
    <row r="55" spans="1:7" ht="20.100000000000001" customHeight="1">
      <c r="A55" s="184"/>
      <c r="B55" s="9"/>
      <c r="C55" s="10"/>
      <c r="D55" s="184"/>
      <c r="E55" s="7"/>
      <c r="F55" s="188"/>
      <c r="G55" s="189"/>
    </row>
    <row r="56" spans="1:7" ht="20.100000000000001" customHeight="1">
      <c r="A56" s="184"/>
      <c r="B56" s="9"/>
      <c r="C56" s="10"/>
      <c r="D56" s="184"/>
      <c r="E56" s="7"/>
      <c r="F56" s="188"/>
      <c r="G56" s="189"/>
    </row>
    <row r="57" spans="1:7" ht="18" customHeight="1" thickBot="1">
      <c r="A57" s="184"/>
      <c r="B57" s="11"/>
      <c r="C57" s="12"/>
      <c r="D57" s="184"/>
      <c r="E57" s="13"/>
      <c r="F57" s="175"/>
      <c r="G57" s="175"/>
    </row>
    <row r="58" spans="1:7" ht="27.75" customHeight="1" thickTop="1" thickBot="1">
      <c r="A58" s="14" t="s">
        <v>27</v>
      </c>
      <c r="B58" s="15">
        <f>SUM(B50:B57)</f>
        <v>32400</v>
      </c>
      <c r="C58" s="16"/>
      <c r="D58" s="17"/>
      <c r="E58" s="18"/>
      <c r="F58" s="16"/>
      <c r="G58" s="19"/>
    </row>
    <row r="59" spans="1:7" ht="24" customHeight="1">
      <c r="A59" s="176"/>
      <c r="B59" s="176"/>
      <c r="C59" s="176"/>
      <c r="D59" s="176"/>
      <c r="E59" s="176"/>
      <c r="F59" s="176"/>
      <c r="G59" s="176"/>
    </row>
    <row r="60" spans="1:7" ht="54.95" customHeight="1">
      <c r="A60" s="177"/>
      <c r="B60" s="178"/>
      <c r="C60" s="178"/>
      <c r="D60" s="178"/>
      <c r="E60" s="178"/>
      <c r="F60" s="178"/>
      <c r="G60" s="179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topLeftCell="A13" zoomScale="85" zoomScaleNormal="85" zoomScalePageLayoutView="150" workbookViewId="0">
      <selection activeCell="C54" sqref="C54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25" t="s">
        <v>261</v>
      </c>
      <c r="B1" s="225"/>
      <c r="C1" s="225"/>
      <c r="D1" s="225"/>
      <c r="E1" s="225"/>
      <c r="F1" s="225"/>
      <c r="G1" s="225"/>
    </row>
    <row r="2" spans="1:8" ht="20.100000000000001" customHeight="1">
      <c r="A2" s="59" t="s">
        <v>24</v>
      </c>
      <c r="B2" s="226" t="s">
        <v>263</v>
      </c>
      <c r="C2" s="227"/>
      <c r="D2" s="59" t="s">
        <v>1</v>
      </c>
      <c r="E2" s="59" t="s">
        <v>262</v>
      </c>
      <c r="F2" s="60" t="s">
        <v>0</v>
      </c>
      <c r="G2" s="1"/>
    </row>
    <row r="3" spans="1:8" ht="24" customHeight="1">
      <c r="A3" s="211" t="s">
        <v>15</v>
      </c>
      <c r="B3" s="211"/>
      <c r="C3" s="211"/>
      <c r="D3" s="228" t="s">
        <v>16</v>
      </c>
      <c r="E3" s="57" t="s">
        <v>23</v>
      </c>
      <c r="F3" s="57"/>
      <c r="G3" s="230"/>
      <c r="H3" s="230"/>
    </row>
    <row r="4" spans="1:8" ht="20.100000000000001" customHeight="1">
      <c r="A4" s="59" t="s">
        <v>2</v>
      </c>
      <c r="B4" s="231">
        <v>1145170</v>
      </c>
      <c r="C4" s="232"/>
      <c r="D4" s="229"/>
      <c r="E4" s="219" t="s">
        <v>147</v>
      </c>
      <c r="F4" s="233"/>
      <c r="G4" s="234"/>
    </row>
    <row r="5" spans="1:8" ht="20.100000000000001" customHeight="1">
      <c r="A5" s="59" t="s">
        <v>3</v>
      </c>
      <c r="B5" s="235">
        <f>B6-B4</f>
        <v>1251650</v>
      </c>
      <c r="C5" s="218"/>
      <c r="D5" s="229"/>
      <c r="E5" s="220" t="s">
        <v>148</v>
      </c>
      <c r="F5" s="236"/>
      <c r="G5" s="237"/>
    </row>
    <row r="6" spans="1:8" ht="20.100000000000001" customHeight="1">
      <c r="A6" s="59" t="s">
        <v>4</v>
      </c>
      <c r="B6" s="231">
        <f>2276670+46150+74000</f>
        <v>2396820</v>
      </c>
      <c r="C6" s="232"/>
      <c r="D6" s="229"/>
      <c r="E6" s="221" t="s">
        <v>149</v>
      </c>
      <c r="F6" s="238"/>
      <c r="G6" s="239"/>
    </row>
    <row r="7" spans="1:8" ht="27.95" customHeight="1">
      <c r="A7" s="61" t="s">
        <v>14</v>
      </c>
      <c r="B7" s="61"/>
      <c r="C7" s="61"/>
      <c r="D7" s="2"/>
      <c r="E7" s="4"/>
      <c r="F7" s="4"/>
      <c r="G7" s="4"/>
    </row>
    <row r="8" spans="1:8" ht="20.100000000000001" customHeight="1">
      <c r="A8" s="219" t="s">
        <v>29</v>
      </c>
      <c r="B8" s="1" t="s">
        <v>282</v>
      </c>
      <c r="C8" s="1">
        <v>11</v>
      </c>
      <c r="D8" s="222" t="s">
        <v>5</v>
      </c>
      <c r="E8" s="8" t="s">
        <v>229</v>
      </c>
      <c r="F8" s="60"/>
      <c r="G8" s="5"/>
    </row>
    <row r="9" spans="1:8" ht="20.100000000000001" customHeight="1">
      <c r="A9" s="220"/>
      <c r="B9" s="1" t="s">
        <v>283</v>
      </c>
      <c r="C9" s="1">
        <v>6</v>
      </c>
      <c r="D9" s="223"/>
      <c r="E9" s="1" t="s">
        <v>280</v>
      </c>
      <c r="F9" s="60"/>
      <c r="G9" s="60"/>
    </row>
    <row r="10" spans="1:8" ht="20.100000000000001" customHeight="1">
      <c r="A10" s="220"/>
      <c r="B10" s="1" t="s">
        <v>284</v>
      </c>
      <c r="C10" s="1">
        <v>5</v>
      </c>
      <c r="D10" s="223"/>
      <c r="E10" s="8" t="s">
        <v>67</v>
      </c>
      <c r="F10" s="60"/>
      <c r="G10" s="60"/>
    </row>
    <row r="11" spans="1:8" ht="20.100000000000001" customHeight="1">
      <c r="A11" s="221"/>
      <c r="B11" s="1" t="s">
        <v>285</v>
      </c>
      <c r="C11" s="1">
        <v>4</v>
      </c>
      <c r="D11" s="224"/>
      <c r="E11" s="8"/>
      <c r="F11" s="60"/>
      <c r="G11" s="60"/>
    </row>
    <row r="12" spans="1:8" ht="27.95" customHeight="1">
      <c r="A12" s="61" t="s">
        <v>21</v>
      </c>
      <c r="B12" s="61"/>
      <c r="C12" s="61"/>
      <c r="D12" s="61"/>
      <c r="E12" s="2"/>
      <c r="F12" s="2"/>
      <c r="G12" s="58"/>
    </row>
    <row r="13" spans="1:8" ht="18.95" customHeight="1">
      <c r="A13" s="1"/>
      <c r="B13" s="60" t="s">
        <v>7</v>
      </c>
      <c r="C13" s="60" t="s">
        <v>10</v>
      </c>
      <c r="D13" s="60" t="s">
        <v>11</v>
      </c>
      <c r="E13" s="216" t="s">
        <v>12</v>
      </c>
      <c r="F13" s="217"/>
      <c r="G13" s="218"/>
    </row>
    <row r="14" spans="1:8" ht="17.100000000000001" customHeight="1">
      <c r="A14" s="190" t="s">
        <v>8</v>
      </c>
      <c r="B14" s="6">
        <v>0.4375</v>
      </c>
      <c r="C14" s="62" t="s">
        <v>165</v>
      </c>
      <c r="D14" s="59">
        <v>4</v>
      </c>
      <c r="E14" s="216"/>
      <c r="F14" s="217"/>
      <c r="G14" s="218"/>
    </row>
    <row r="15" spans="1:8" ht="18.95" customHeight="1">
      <c r="A15" s="191"/>
      <c r="B15" s="6">
        <v>0.49305555555555558</v>
      </c>
      <c r="C15" s="59" t="s">
        <v>264</v>
      </c>
      <c r="D15" s="59">
        <v>2</v>
      </c>
      <c r="E15" s="216"/>
      <c r="F15" s="217"/>
      <c r="G15" s="218"/>
    </row>
    <row r="16" spans="1:8" ht="18.95" customHeight="1">
      <c r="A16" s="191"/>
      <c r="B16" s="6">
        <v>0.5</v>
      </c>
      <c r="C16" s="59" t="s">
        <v>265</v>
      </c>
      <c r="D16" s="59">
        <v>2</v>
      </c>
      <c r="E16" s="216"/>
      <c r="F16" s="217"/>
      <c r="G16" s="218"/>
    </row>
    <row r="17" spans="1:7" ht="18.95" customHeight="1">
      <c r="A17" s="191"/>
      <c r="B17" s="6">
        <v>0.52083333333333337</v>
      </c>
      <c r="C17" s="59" t="s">
        <v>266</v>
      </c>
      <c r="D17" s="59">
        <v>7</v>
      </c>
      <c r="E17" s="216"/>
      <c r="F17" s="217"/>
      <c r="G17" s="218"/>
    </row>
    <row r="18" spans="1:7" ht="18.95" customHeight="1">
      <c r="A18" s="191"/>
      <c r="B18" s="6"/>
      <c r="C18" s="59"/>
      <c r="D18" s="59"/>
      <c r="E18" s="216"/>
      <c r="F18" s="217"/>
      <c r="G18" s="218"/>
    </row>
    <row r="19" spans="1:7" ht="18.95" customHeight="1">
      <c r="A19" s="191"/>
      <c r="B19" s="6"/>
      <c r="C19" s="59"/>
      <c r="D19" s="59"/>
      <c r="E19" s="216"/>
      <c r="F19" s="217"/>
      <c r="G19" s="218"/>
    </row>
    <row r="20" spans="1:7" ht="18.95" customHeight="1">
      <c r="A20" s="191"/>
      <c r="B20" s="6"/>
      <c r="C20" s="59"/>
      <c r="D20" s="59"/>
      <c r="E20" s="216"/>
      <c r="F20" s="217"/>
      <c r="G20" s="218"/>
    </row>
    <row r="21" spans="1:7" ht="18.95" customHeight="1">
      <c r="A21" s="191"/>
      <c r="B21" s="6"/>
      <c r="C21" s="59"/>
      <c r="D21" s="59"/>
      <c r="E21" s="216"/>
      <c r="F21" s="217"/>
      <c r="G21" s="218"/>
    </row>
    <row r="22" spans="1:7" ht="18.95" customHeight="1">
      <c r="A22" s="192"/>
      <c r="B22" s="6"/>
      <c r="C22" s="59"/>
      <c r="D22" s="59"/>
      <c r="E22" s="216"/>
      <c r="F22" s="217"/>
      <c r="G22" s="218"/>
    </row>
    <row r="23" spans="1:7" ht="20.100000000000001" customHeight="1">
      <c r="A23" s="212" t="s">
        <v>9</v>
      </c>
      <c r="B23" s="6">
        <v>0.25</v>
      </c>
      <c r="C23" s="59" t="s">
        <v>267</v>
      </c>
      <c r="D23" s="59">
        <v>4</v>
      </c>
      <c r="E23" s="215"/>
      <c r="F23" s="215"/>
      <c r="G23" s="215"/>
    </row>
    <row r="24" spans="1:7" ht="21" customHeight="1">
      <c r="A24" s="212"/>
      <c r="B24" s="6">
        <v>0.29166666666666669</v>
      </c>
      <c r="C24" s="59" t="s">
        <v>268</v>
      </c>
      <c r="D24" s="59">
        <v>2</v>
      </c>
      <c r="E24" s="215"/>
      <c r="F24" s="215"/>
      <c r="G24" s="215"/>
    </row>
    <row r="25" spans="1:7" ht="18.95" customHeight="1">
      <c r="A25" s="212"/>
      <c r="B25" s="6">
        <v>0.29166666666666669</v>
      </c>
      <c r="C25" s="59" t="s">
        <v>269</v>
      </c>
      <c r="D25" s="59">
        <v>2</v>
      </c>
      <c r="E25" s="215"/>
      <c r="F25" s="215"/>
      <c r="G25" s="215"/>
    </row>
    <row r="26" spans="1:7" ht="18.95" customHeight="1">
      <c r="A26" s="212"/>
      <c r="B26" s="6">
        <v>6.25E-2</v>
      </c>
      <c r="C26" s="59" t="s">
        <v>270</v>
      </c>
      <c r="D26" s="59">
        <v>5</v>
      </c>
      <c r="E26" s="215"/>
      <c r="F26" s="215"/>
      <c r="G26" s="215"/>
    </row>
    <row r="27" spans="1:7" ht="18.95" customHeight="1">
      <c r="A27" s="212"/>
      <c r="B27" s="6"/>
      <c r="C27" s="59"/>
      <c r="D27" s="59"/>
      <c r="E27" s="216"/>
      <c r="F27" s="217"/>
      <c r="G27" s="218"/>
    </row>
    <row r="28" spans="1:7" ht="21.95" customHeight="1">
      <c r="A28" s="212"/>
      <c r="B28" s="6"/>
      <c r="C28" s="59"/>
      <c r="D28" s="59"/>
      <c r="E28" s="215"/>
      <c r="F28" s="215"/>
      <c r="G28" s="215"/>
    </row>
    <row r="29" spans="1:7" ht="26.1" customHeight="1">
      <c r="A29" s="211" t="s">
        <v>20</v>
      </c>
      <c r="B29" s="211"/>
      <c r="C29" s="211"/>
      <c r="D29" s="211"/>
      <c r="E29" s="211"/>
      <c r="F29" s="211"/>
      <c r="G29" s="211"/>
    </row>
    <row r="30" spans="1:7" ht="18.95" customHeight="1">
      <c r="A30" s="212" t="s">
        <v>13</v>
      </c>
      <c r="B30" s="213" t="s">
        <v>271</v>
      </c>
      <c r="C30" s="214"/>
      <c r="D30" s="212" t="s">
        <v>30</v>
      </c>
      <c r="E30" s="205" t="s">
        <v>286</v>
      </c>
      <c r="F30" s="209"/>
      <c r="G30" s="206"/>
    </row>
    <row r="31" spans="1:7" ht="18" customHeight="1">
      <c r="A31" s="212"/>
      <c r="B31" s="241"/>
      <c r="C31" s="241"/>
      <c r="D31" s="212"/>
      <c r="E31" s="200" t="s">
        <v>287</v>
      </c>
      <c r="F31" s="201"/>
      <c r="G31" s="202"/>
    </row>
    <row r="32" spans="1:7" ht="18" customHeight="1">
      <c r="A32" s="212"/>
      <c r="B32" s="240"/>
      <c r="C32" s="240"/>
      <c r="D32" s="212"/>
      <c r="E32" s="200" t="s">
        <v>288</v>
      </c>
      <c r="F32" s="201"/>
      <c r="G32" s="202"/>
    </row>
    <row r="33" spans="1:7" ht="18" customHeight="1">
      <c r="A33" s="212"/>
      <c r="B33" s="240"/>
      <c r="C33" s="240"/>
      <c r="D33" s="212"/>
      <c r="E33" s="200" t="s">
        <v>289</v>
      </c>
      <c r="F33" s="201"/>
      <c r="G33" s="202"/>
    </row>
    <row r="34" spans="1:7" ht="18" customHeight="1">
      <c r="A34" s="212"/>
      <c r="B34" s="204"/>
      <c r="C34" s="204"/>
      <c r="D34" s="212"/>
      <c r="E34" s="200"/>
      <c r="F34" s="201"/>
      <c r="G34" s="202"/>
    </row>
    <row r="35" spans="1:7" ht="18.95" customHeight="1">
      <c r="A35" s="212"/>
      <c r="B35" s="204"/>
      <c r="C35" s="204"/>
      <c r="D35" s="212"/>
      <c r="E35" s="200"/>
      <c r="F35" s="201"/>
      <c r="G35" s="202"/>
    </row>
    <row r="36" spans="1:7" ht="24" customHeight="1">
      <c r="A36" s="198" t="s">
        <v>17</v>
      </c>
      <c r="B36" s="198"/>
      <c r="C36" s="198"/>
      <c r="D36" s="198"/>
      <c r="E36" s="198"/>
      <c r="F36" s="198"/>
      <c r="G36" s="198"/>
    </row>
    <row r="37" spans="1:7" ht="27" customHeight="1">
      <c r="A37" s="190" t="s">
        <v>13</v>
      </c>
      <c r="B37" s="205" t="s">
        <v>26</v>
      </c>
      <c r="C37" s="206"/>
      <c r="D37" s="190" t="s">
        <v>6</v>
      </c>
      <c r="E37" s="205" t="s">
        <v>26</v>
      </c>
      <c r="F37" s="209"/>
      <c r="G37" s="206"/>
    </row>
    <row r="38" spans="1:7" ht="15.95" customHeight="1">
      <c r="A38" s="192"/>
      <c r="B38" s="207"/>
      <c r="C38" s="208"/>
      <c r="D38" s="192"/>
      <c r="E38" s="207"/>
      <c r="F38" s="210"/>
      <c r="G38" s="208"/>
    </row>
    <row r="39" spans="1:7" ht="27" customHeight="1">
      <c r="A39" s="198" t="s">
        <v>31</v>
      </c>
      <c r="B39" s="198"/>
      <c r="C39" s="198"/>
      <c r="D39" s="198"/>
      <c r="E39" s="198"/>
      <c r="F39" s="198"/>
      <c r="G39" s="198"/>
    </row>
    <row r="40" spans="1:7" ht="20.100000000000001" customHeight="1">
      <c r="A40" s="190" t="s">
        <v>13</v>
      </c>
      <c r="B40" s="180" t="s">
        <v>272</v>
      </c>
      <c r="C40" s="180"/>
      <c r="D40" s="180"/>
      <c r="E40" s="190" t="s">
        <v>6</v>
      </c>
      <c r="F40" s="181" t="s">
        <v>290</v>
      </c>
      <c r="G40" s="181"/>
    </row>
    <row r="41" spans="1:7" ht="20.100000000000001" customHeight="1">
      <c r="A41" s="191"/>
      <c r="B41" s="180" t="s">
        <v>273</v>
      </c>
      <c r="C41" s="180"/>
      <c r="D41" s="180"/>
      <c r="E41" s="191"/>
      <c r="F41" s="181" t="s">
        <v>291</v>
      </c>
      <c r="G41" s="181"/>
    </row>
    <row r="42" spans="1:7" ht="20.100000000000001" customHeight="1">
      <c r="A42" s="191"/>
      <c r="B42" s="180" t="s">
        <v>274</v>
      </c>
      <c r="C42" s="180"/>
      <c r="D42" s="180"/>
      <c r="E42" s="191"/>
      <c r="F42" s="181" t="s">
        <v>292</v>
      </c>
      <c r="G42" s="181"/>
    </row>
    <row r="43" spans="1:7" ht="20.100000000000001" customHeight="1">
      <c r="A43" s="191"/>
      <c r="B43" s="180" t="s">
        <v>275</v>
      </c>
      <c r="C43" s="180"/>
      <c r="D43" s="180"/>
      <c r="E43" s="191"/>
      <c r="F43" s="181"/>
      <c r="G43" s="181"/>
    </row>
    <row r="44" spans="1:7" ht="20.100000000000001" customHeight="1">
      <c r="A44" s="191"/>
      <c r="B44" s="193"/>
      <c r="C44" s="194"/>
      <c r="D44" s="195"/>
      <c r="E44" s="191"/>
      <c r="F44" s="196"/>
      <c r="G44" s="197"/>
    </row>
    <row r="45" spans="1:7" ht="20.100000000000001" customHeight="1">
      <c r="A45" s="191"/>
      <c r="B45" s="193"/>
      <c r="C45" s="194"/>
      <c r="D45" s="195"/>
      <c r="E45" s="191"/>
      <c r="F45" s="196"/>
      <c r="G45" s="197"/>
    </row>
    <row r="46" spans="1:7" ht="20.100000000000001" customHeight="1">
      <c r="A46" s="191"/>
      <c r="B46" s="180"/>
      <c r="C46" s="180"/>
      <c r="D46" s="180"/>
      <c r="E46" s="191"/>
      <c r="F46" s="181"/>
      <c r="G46" s="181"/>
    </row>
    <row r="47" spans="1:7" ht="20.100000000000001" customHeight="1">
      <c r="A47" s="192"/>
      <c r="B47" s="180"/>
      <c r="C47" s="180"/>
      <c r="D47" s="180"/>
      <c r="E47" s="192"/>
      <c r="F47" s="181"/>
      <c r="G47" s="181"/>
    </row>
    <row r="48" spans="1:7" ht="24" customHeight="1">
      <c r="A48" s="182" t="s">
        <v>28</v>
      </c>
      <c r="B48" s="182"/>
      <c r="C48" s="182"/>
      <c r="D48" s="182"/>
      <c r="E48" s="182"/>
      <c r="F48" s="182"/>
      <c r="G48" s="182"/>
    </row>
    <row r="49" spans="1:7" ht="27" customHeight="1">
      <c r="A49" s="183" t="s">
        <v>13</v>
      </c>
      <c r="B49" s="3" t="s">
        <v>18</v>
      </c>
      <c r="C49" s="3" t="s">
        <v>19</v>
      </c>
      <c r="D49" s="183"/>
      <c r="E49" s="3" t="s">
        <v>18</v>
      </c>
      <c r="F49" s="185" t="s">
        <v>19</v>
      </c>
      <c r="G49" s="186"/>
    </row>
    <row r="50" spans="1:7" ht="15.95" customHeight="1">
      <c r="A50" s="184"/>
      <c r="B50" s="9">
        <v>1700</v>
      </c>
      <c r="C50" s="10" t="s">
        <v>247</v>
      </c>
      <c r="D50" s="184"/>
      <c r="E50" s="7"/>
      <c r="F50" s="187"/>
      <c r="G50" s="187"/>
    </row>
    <row r="51" spans="1:7" ht="20.100000000000001" customHeight="1">
      <c r="A51" s="184"/>
      <c r="B51" s="9">
        <v>2000</v>
      </c>
      <c r="C51" s="10" t="s">
        <v>276</v>
      </c>
      <c r="D51" s="184"/>
      <c r="E51" s="7"/>
      <c r="F51" s="187"/>
      <c r="G51" s="187"/>
    </row>
    <row r="52" spans="1:7" ht="20.100000000000001" customHeight="1">
      <c r="A52" s="184"/>
      <c r="B52" s="9">
        <v>4200</v>
      </c>
      <c r="C52" s="10" t="s">
        <v>188</v>
      </c>
      <c r="D52" s="184"/>
      <c r="E52" s="7"/>
      <c r="F52" s="188"/>
      <c r="G52" s="189"/>
    </row>
    <row r="53" spans="1:7" ht="20.100000000000001" customHeight="1">
      <c r="A53" s="184"/>
      <c r="B53" s="9">
        <v>1980</v>
      </c>
      <c r="C53" s="10" t="s">
        <v>87</v>
      </c>
      <c r="D53" s="184"/>
      <c r="E53" s="7"/>
      <c r="F53" s="188"/>
      <c r="G53" s="189"/>
    </row>
    <row r="54" spans="1:7" ht="20.100000000000001" customHeight="1">
      <c r="A54" s="184"/>
      <c r="B54" s="9">
        <v>2200</v>
      </c>
      <c r="C54" s="10" t="s">
        <v>277</v>
      </c>
      <c r="D54" s="184"/>
      <c r="E54" s="7"/>
      <c r="F54" s="188"/>
      <c r="G54" s="189"/>
    </row>
    <row r="55" spans="1:7" ht="20.100000000000001" customHeight="1">
      <c r="A55" s="184"/>
      <c r="B55" s="9">
        <v>1500</v>
      </c>
      <c r="C55" s="10" t="s">
        <v>278</v>
      </c>
      <c r="D55" s="184"/>
      <c r="E55" s="7"/>
      <c r="F55" s="188"/>
      <c r="G55" s="189"/>
    </row>
    <row r="56" spans="1:7" ht="20.100000000000001" customHeight="1">
      <c r="A56" s="184"/>
      <c r="B56" s="9">
        <v>6000</v>
      </c>
      <c r="C56" s="10" t="s">
        <v>279</v>
      </c>
      <c r="D56" s="184"/>
      <c r="E56" s="7"/>
      <c r="F56" s="188"/>
      <c r="G56" s="189"/>
    </row>
    <row r="57" spans="1:7" ht="18" customHeight="1" thickBot="1">
      <c r="A57" s="184"/>
      <c r="B57" s="11">
        <v>3300</v>
      </c>
      <c r="C57" s="12" t="s">
        <v>281</v>
      </c>
      <c r="D57" s="184"/>
      <c r="E57" s="13"/>
      <c r="F57" s="175"/>
      <c r="G57" s="175"/>
    </row>
    <row r="58" spans="1:7" ht="27.75" customHeight="1" thickTop="1" thickBot="1">
      <c r="A58" s="14" t="s">
        <v>27</v>
      </c>
      <c r="B58" s="15">
        <f>SUM(B50:B57)</f>
        <v>22880</v>
      </c>
      <c r="C58" s="16"/>
      <c r="D58" s="17"/>
      <c r="E58" s="18"/>
      <c r="F58" s="16"/>
      <c r="G58" s="19"/>
    </row>
    <row r="59" spans="1:7" ht="24" customHeight="1">
      <c r="A59" s="176"/>
      <c r="B59" s="176"/>
      <c r="C59" s="176"/>
      <c r="D59" s="176"/>
      <c r="E59" s="176"/>
      <c r="F59" s="176"/>
      <c r="G59" s="176"/>
    </row>
    <row r="60" spans="1:7" ht="54.95" customHeight="1">
      <c r="A60" s="177"/>
      <c r="B60" s="178"/>
      <c r="C60" s="178"/>
      <c r="D60" s="178"/>
      <c r="E60" s="178"/>
      <c r="F60" s="178"/>
      <c r="G60" s="179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23:A28"/>
    <mergeCell ref="E23:G23"/>
    <mergeCell ref="E24:G24"/>
    <mergeCell ref="E25:G25"/>
    <mergeCell ref="E26:G26"/>
    <mergeCell ref="E27:G27"/>
    <mergeCell ref="E28:G28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topLeftCell="A13" zoomScale="85" zoomScaleNormal="85" zoomScalePageLayoutView="150" workbookViewId="0">
      <selection activeCell="B52" sqref="B52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25" t="s">
        <v>261</v>
      </c>
      <c r="B1" s="225"/>
      <c r="C1" s="225"/>
      <c r="D1" s="225"/>
      <c r="E1" s="225"/>
      <c r="F1" s="225"/>
      <c r="G1" s="225"/>
    </row>
    <row r="2" spans="1:8" ht="20.100000000000001" customHeight="1">
      <c r="A2" s="65" t="s">
        <v>24</v>
      </c>
      <c r="B2" s="226" t="s">
        <v>293</v>
      </c>
      <c r="C2" s="227"/>
      <c r="D2" s="65" t="s">
        <v>1</v>
      </c>
      <c r="E2" s="65" t="s">
        <v>25</v>
      </c>
      <c r="F2" s="66" t="s">
        <v>0</v>
      </c>
      <c r="G2" s="1"/>
    </row>
    <row r="3" spans="1:8" ht="24" customHeight="1">
      <c r="A3" s="211" t="s">
        <v>15</v>
      </c>
      <c r="B3" s="211"/>
      <c r="C3" s="211"/>
      <c r="D3" s="228" t="s">
        <v>16</v>
      </c>
      <c r="E3" s="64" t="s">
        <v>23</v>
      </c>
      <c r="F3" s="64"/>
      <c r="G3" s="230"/>
      <c r="H3" s="230"/>
    </row>
    <row r="4" spans="1:8" ht="20.100000000000001" customHeight="1">
      <c r="A4" s="65" t="s">
        <v>2</v>
      </c>
      <c r="B4" s="231">
        <v>1072100</v>
      </c>
      <c r="C4" s="232"/>
      <c r="D4" s="229"/>
      <c r="E4" s="219" t="s">
        <v>147</v>
      </c>
      <c r="F4" s="233"/>
      <c r="G4" s="234"/>
    </row>
    <row r="5" spans="1:8" ht="20.100000000000001" customHeight="1">
      <c r="A5" s="65" t="s">
        <v>3</v>
      </c>
      <c r="B5" s="235">
        <f>B6-B4</f>
        <v>1352800</v>
      </c>
      <c r="C5" s="218"/>
      <c r="D5" s="229"/>
      <c r="E5" s="220" t="s">
        <v>148</v>
      </c>
      <c r="F5" s="236"/>
      <c r="G5" s="237"/>
    </row>
    <row r="6" spans="1:8" ht="20.100000000000001" customHeight="1">
      <c r="A6" s="65" t="s">
        <v>4</v>
      </c>
      <c r="B6" s="231">
        <v>2424900</v>
      </c>
      <c r="C6" s="232"/>
      <c r="D6" s="229"/>
      <c r="E6" s="221" t="s">
        <v>149</v>
      </c>
      <c r="F6" s="238"/>
      <c r="G6" s="239"/>
    </row>
    <row r="7" spans="1:8" ht="27.95" customHeight="1">
      <c r="A7" s="63" t="s">
        <v>14</v>
      </c>
      <c r="B7" s="63"/>
      <c r="C7" s="63"/>
      <c r="D7" s="2"/>
      <c r="E7" s="4"/>
      <c r="F7" s="4"/>
      <c r="G7" s="4"/>
    </row>
    <row r="8" spans="1:8" ht="20.100000000000001" customHeight="1">
      <c r="A8" s="219" t="s">
        <v>29</v>
      </c>
      <c r="B8" s="1" t="s">
        <v>58</v>
      </c>
      <c r="C8" s="1">
        <v>8</v>
      </c>
      <c r="D8" s="222" t="s">
        <v>5</v>
      </c>
      <c r="E8" s="8" t="s">
        <v>308</v>
      </c>
      <c r="F8" s="66"/>
      <c r="G8" s="5"/>
    </row>
    <row r="9" spans="1:8" ht="20.100000000000001" customHeight="1">
      <c r="A9" s="220"/>
      <c r="B9" s="1" t="s">
        <v>59</v>
      </c>
      <c r="C9" s="1">
        <v>5</v>
      </c>
      <c r="D9" s="223"/>
      <c r="E9" s="1" t="s">
        <v>309</v>
      </c>
      <c r="F9" s="66"/>
      <c r="G9" s="66"/>
    </row>
    <row r="10" spans="1:8" ht="20.100000000000001" customHeight="1">
      <c r="A10" s="220"/>
      <c r="B10" s="1" t="s">
        <v>311</v>
      </c>
      <c r="C10" s="1">
        <v>4</v>
      </c>
      <c r="D10" s="223"/>
      <c r="E10" s="8" t="s">
        <v>310</v>
      </c>
      <c r="F10" s="66"/>
      <c r="G10" s="66"/>
    </row>
    <row r="11" spans="1:8" ht="20.100000000000001" customHeight="1">
      <c r="A11" s="221"/>
      <c r="B11" s="1"/>
      <c r="C11" s="1"/>
      <c r="D11" s="224"/>
      <c r="E11" s="8"/>
      <c r="F11" s="66"/>
      <c r="G11" s="66"/>
    </row>
    <row r="12" spans="1:8" ht="27.95" customHeight="1">
      <c r="A12" s="63" t="s">
        <v>21</v>
      </c>
      <c r="B12" s="63"/>
      <c r="C12" s="63"/>
      <c r="D12" s="63"/>
      <c r="E12" s="2"/>
      <c r="F12" s="2"/>
      <c r="G12" s="67"/>
    </row>
    <row r="13" spans="1:8" ht="18.95" customHeight="1">
      <c r="A13" s="1"/>
      <c r="B13" s="66" t="s">
        <v>7</v>
      </c>
      <c r="C13" s="66" t="s">
        <v>10</v>
      </c>
      <c r="D13" s="66" t="s">
        <v>11</v>
      </c>
      <c r="E13" s="216" t="s">
        <v>12</v>
      </c>
      <c r="F13" s="217"/>
      <c r="G13" s="218"/>
    </row>
    <row r="14" spans="1:8" ht="17.100000000000001" customHeight="1">
      <c r="A14" s="190" t="s">
        <v>8</v>
      </c>
      <c r="B14" s="6"/>
      <c r="C14" s="65"/>
      <c r="D14" s="65"/>
      <c r="E14" s="216"/>
      <c r="F14" s="217"/>
      <c r="G14" s="218"/>
    </row>
    <row r="15" spans="1:8" ht="18.95" customHeight="1">
      <c r="A15" s="191"/>
      <c r="B15" s="6"/>
      <c r="C15" s="65"/>
      <c r="D15" s="65"/>
      <c r="E15" s="216"/>
      <c r="F15" s="217"/>
      <c r="G15" s="218"/>
    </row>
    <row r="16" spans="1:8" ht="18.95" customHeight="1">
      <c r="A16" s="191"/>
      <c r="B16" s="6"/>
      <c r="C16" s="65"/>
      <c r="D16" s="65"/>
      <c r="E16" s="216"/>
      <c r="F16" s="217"/>
      <c r="G16" s="218"/>
    </row>
    <row r="17" spans="1:7" ht="18.95" customHeight="1">
      <c r="A17" s="191"/>
      <c r="B17" s="6"/>
      <c r="C17" s="65"/>
      <c r="D17" s="65"/>
      <c r="E17" s="216"/>
      <c r="F17" s="217"/>
      <c r="G17" s="218"/>
    </row>
    <row r="18" spans="1:7" ht="18.95" customHeight="1">
      <c r="A18" s="191"/>
      <c r="B18" s="6"/>
      <c r="C18" s="65"/>
      <c r="D18" s="65"/>
      <c r="E18" s="216"/>
      <c r="F18" s="217"/>
      <c r="G18" s="218"/>
    </row>
    <row r="19" spans="1:7" ht="18.95" customHeight="1">
      <c r="A19" s="191"/>
      <c r="B19" s="6"/>
      <c r="C19" s="65"/>
      <c r="D19" s="65"/>
      <c r="E19" s="216"/>
      <c r="F19" s="217"/>
      <c r="G19" s="218"/>
    </row>
    <row r="20" spans="1:7" ht="18.95" customHeight="1">
      <c r="A20" s="191"/>
      <c r="B20" s="6"/>
      <c r="C20" s="65"/>
      <c r="D20" s="65"/>
      <c r="E20" s="216"/>
      <c r="F20" s="217"/>
      <c r="G20" s="218"/>
    </row>
    <row r="21" spans="1:7" ht="18.95" customHeight="1">
      <c r="A21" s="191"/>
      <c r="B21" s="6"/>
      <c r="C21" s="65"/>
      <c r="D21" s="65"/>
      <c r="E21" s="216"/>
      <c r="F21" s="217"/>
      <c r="G21" s="218"/>
    </row>
    <row r="22" spans="1:7" ht="18.95" customHeight="1">
      <c r="A22" s="192"/>
      <c r="B22" s="6"/>
      <c r="C22" s="65"/>
      <c r="D22" s="65"/>
      <c r="E22" s="216"/>
      <c r="F22" s="217"/>
      <c r="G22" s="218"/>
    </row>
    <row r="23" spans="1:7" ht="20.100000000000001" customHeight="1">
      <c r="A23" s="212" t="s">
        <v>9</v>
      </c>
      <c r="B23" s="6">
        <v>0.20833333333333334</v>
      </c>
      <c r="C23" s="65" t="s">
        <v>296</v>
      </c>
      <c r="D23" s="65">
        <v>7</v>
      </c>
      <c r="E23" s="215"/>
      <c r="F23" s="215"/>
      <c r="G23" s="215"/>
    </row>
    <row r="24" spans="1:7" ht="21" customHeight="1">
      <c r="A24" s="212"/>
      <c r="B24" s="6">
        <v>0.25</v>
      </c>
      <c r="C24" s="65" t="s">
        <v>295</v>
      </c>
      <c r="D24" s="65">
        <v>2</v>
      </c>
      <c r="E24" s="215"/>
      <c r="F24" s="215"/>
      <c r="G24" s="215"/>
    </row>
    <row r="25" spans="1:7" ht="18.95" customHeight="1">
      <c r="A25" s="212"/>
      <c r="B25" s="6">
        <v>0.29166666666666669</v>
      </c>
      <c r="C25" s="65" t="s">
        <v>294</v>
      </c>
      <c r="D25" s="65">
        <v>5</v>
      </c>
      <c r="E25" s="215"/>
      <c r="F25" s="215"/>
      <c r="G25" s="215"/>
    </row>
    <row r="26" spans="1:7" ht="18.95" customHeight="1">
      <c r="A26" s="212"/>
      <c r="B26" s="6"/>
      <c r="C26" s="65"/>
      <c r="D26" s="65"/>
      <c r="E26" s="215"/>
      <c r="F26" s="215"/>
      <c r="G26" s="215"/>
    </row>
    <row r="27" spans="1:7" ht="18.95" customHeight="1">
      <c r="A27" s="212"/>
      <c r="B27" s="6"/>
      <c r="C27" s="65"/>
      <c r="D27" s="65"/>
      <c r="E27" s="216"/>
      <c r="F27" s="217"/>
      <c r="G27" s="218"/>
    </row>
    <row r="28" spans="1:7" ht="21.95" customHeight="1">
      <c r="A28" s="212"/>
      <c r="B28" s="6"/>
      <c r="C28" s="65"/>
      <c r="D28" s="65"/>
      <c r="E28" s="215"/>
      <c r="F28" s="215"/>
      <c r="G28" s="215"/>
    </row>
    <row r="29" spans="1:7" ht="26.1" customHeight="1">
      <c r="A29" s="211" t="s">
        <v>20</v>
      </c>
      <c r="B29" s="211"/>
      <c r="C29" s="211"/>
      <c r="D29" s="211"/>
      <c r="E29" s="211"/>
      <c r="F29" s="211"/>
      <c r="G29" s="211"/>
    </row>
    <row r="30" spans="1:7" ht="18.95" customHeight="1">
      <c r="A30" s="212" t="s">
        <v>13</v>
      </c>
      <c r="B30" s="213" t="s">
        <v>297</v>
      </c>
      <c r="C30" s="214"/>
      <c r="D30" s="212" t="s">
        <v>30</v>
      </c>
      <c r="E30" s="205" t="s">
        <v>312</v>
      </c>
      <c r="F30" s="209"/>
      <c r="G30" s="206"/>
    </row>
    <row r="31" spans="1:7" ht="18" customHeight="1">
      <c r="A31" s="212"/>
      <c r="B31" s="199" t="s">
        <v>298</v>
      </c>
      <c r="C31" s="199"/>
      <c r="D31" s="212"/>
      <c r="E31" s="200" t="s">
        <v>313</v>
      </c>
      <c r="F31" s="201"/>
      <c r="G31" s="202"/>
    </row>
    <row r="32" spans="1:7" ht="18" customHeight="1">
      <c r="A32" s="212"/>
      <c r="B32" s="199" t="s">
        <v>299</v>
      </c>
      <c r="C32" s="199"/>
      <c r="D32" s="212"/>
      <c r="E32" s="200" t="s">
        <v>314</v>
      </c>
      <c r="F32" s="201"/>
      <c r="G32" s="202"/>
    </row>
    <row r="33" spans="1:7" ht="18" customHeight="1">
      <c r="A33" s="212"/>
      <c r="B33" s="199" t="s">
        <v>300</v>
      </c>
      <c r="C33" s="199"/>
      <c r="D33" s="212"/>
      <c r="E33" s="200" t="s">
        <v>315</v>
      </c>
      <c r="F33" s="201"/>
      <c r="G33" s="202"/>
    </row>
    <row r="34" spans="1:7" ht="18" customHeight="1">
      <c r="A34" s="212"/>
      <c r="B34" s="204"/>
      <c r="C34" s="204"/>
      <c r="D34" s="212"/>
      <c r="E34" s="200"/>
      <c r="F34" s="201"/>
      <c r="G34" s="202"/>
    </row>
    <row r="35" spans="1:7" ht="18.95" customHeight="1">
      <c r="A35" s="212"/>
      <c r="B35" s="204"/>
      <c r="C35" s="204"/>
      <c r="D35" s="212"/>
      <c r="E35" s="200"/>
      <c r="F35" s="201"/>
      <c r="G35" s="202"/>
    </row>
    <row r="36" spans="1:7" ht="24" customHeight="1">
      <c r="A36" s="198" t="s">
        <v>17</v>
      </c>
      <c r="B36" s="198"/>
      <c r="C36" s="198"/>
      <c r="D36" s="198"/>
      <c r="E36" s="198"/>
      <c r="F36" s="198"/>
      <c r="G36" s="198"/>
    </row>
    <row r="37" spans="1:7" ht="27" customHeight="1">
      <c r="A37" s="190" t="s">
        <v>13</v>
      </c>
      <c r="B37" s="205" t="s">
        <v>26</v>
      </c>
      <c r="C37" s="206"/>
      <c r="D37" s="190" t="s">
        <v>6</v>
      </c>
      <c r="E37" s="205" t="s">
        <v>26</v>
      </c>
      <c r="F37" s="209"/>
      <c r="G37" s="206"/>
    </row>
    <row r="38" spans="1:7" ht="15.95" customHeight="1">
      <c r="A38" s="192"/>
      <c r="B38" s="207"/>
      <c r="C38" s="208"/>
      <c r="D38" s="192"/>
      <c r="E38" s="207"/>
      <c r="F38" s="210"/>
      <c r="G38" s="208"/>
    </row>
    <row r="39" spans="1:7" ht="27" customHeight="1">
      <c r="A39" s="198" t="s">
        <v>31</v>
      </c>
      <c r="B39" s="198"/>
      <c r="C39" s="198"/>
      <c r="D39" s="198"/>
      <c r="E39" s="198"/>
      <c r="F39" s="198"/>
      <c r="G39" s="198"/>
    </row>
    <row r="40" spans="1:7" ht="20.100000000000001" customHeight="1">
      <c r="A40" s="190" t="s">
        <v>13</v>
      </c>
      <c r="B40" s="180" t="s">
        <v>301</v>
      </c>
      <c r="C40" s="180"/>
      <c r="D40" s="180"/>
      <c r="E40" s="190" t="s">
        <v>6</v>
      </c>
      <c r="F40" s="181" t="s">
        <v>316</v>
      </c>
      <c r="G40" s="181"/>
    </row>
    <row r="41" spans="1:7" ht="20.100000000000001" customHeight="1">
      <c r="A41" s="191"/>
      <c r="B41" s="180" t="s">
        <v>302</v>
      </c>
      <c r="C41" s="180"/>
      <c r="D41" s="180"/>
      <c r="E41" s="191"/>
      <c r="F41" s="181" t="s">
        <v>317</v>
      </c>
      <c r="G41" s="181"/>
    </row>
    <row r="42" spans="1:7" ht="20.100000000000001" customHeight="1">
      <c r="A42" s="191"/>
      <c r="B42" s="180" t="s">
        <v>303</v>
      </c>
      <c r="C42" s="180"/>
      <c r="D42" s="180"/>
      <c r="E42" s="191"/>
      <c r="F42" s="181" t="s">
        <v>318</v>
      </c>
      <c r="G42" s="181"/>
    </row>
    <row r="43" spans="1:7" ht="20.100000000000001" customHeight="1">
      <c r="A43" s="191"/>
      <c r="B43" s="180" t="s">
        <v>304</v>
      </c>
      <c r="C43" s="180"/>
      <c r="D43" s="180"/>
      <c r="E43" s="191"/>
      <c r="F43" s="181"/>
      <c r="G43" s="181"/>
    </row>
    <row r="44" spans="1:7" ht="20.100000000000001" customHeight="1">
      <c r="A44" s="191"/>
      <c r="B44" s="193" t="s">
        <v>305</v>
      </c>
      <c r="C44" s="194"/>
      <c r="D44" s="195"/>
      <c r="E44" s="191"/>
      <c r="F44" s="196"/>
      <c r="G44" s="197"/>
    </row>
    <row r="45" spans="1:7" ht="20.100000000000001" customHeight="1">
      <c r="A45" s="191"/>
      <c r="B45" s="193" t="s">
        <v>306</v>
      </c>
      <c r="C45" s="194"/>
      <c r="D45" s="195"/>
      <c r="E45" s="191"/>
      <c r="F45" s="196"/>
      <c r="G45" s="197"/>
    </row>
    <row r="46" spans="1:7" ht="20.100000000000001" customHeight="1">
      <c r="A46" s="191"/>
      <c r="B46" s="180"/>
      <c r="C46" s="180"/>
      <c r="D46" s="180"/>
      <c r="E46" s="191"/>
      <c r="F46" s="181"/>
      <c r="G46" s="181"/>
    </row>
    <row r="47" spans="1:7" ht="20.100000000000001" customHeight="1">
      <c r="A47" s="192"/>
      <c r="B47" s="180"/>
      <c r="C47" s="180"/>
      <c r="D47" s="180"/>
      <c r="E47" s="192"/>
      <c r="F47" s="181"/>
      <c r="G47" s="181"/>
    </row>
    <row r="48" spans="1:7" ht="24" customHeight="1">
      <c r="A48" s="182" t="s">
        <v>28</v>
      </c>
      <c r="B48" s="182"/>
      <c r="C48" s="182"/>
      <c r="D48" s="182"/>
      <c r="E48" s="182"/>
      <c r="F48" s="182"/>
      <c r="G48" s="182"/>
    </row>
    <row r="49" spans="1:7" ht="27" customHeight="1">
      <c r="A49" s="183" t="s">
        <v>13</v>
      </c>
      <c r="B49" s="3" t="s">
        <v>18</v>
      </c>
      <c r="C49" s="3" t="s">
        <v>19</v>
      </c>
      <c r="D49" s="183"/>
      <c r="E49" s="3" t="s">
        <v>18</v>
      </c>
      <c r="F49" s="185" t="s">
        <v>19</v>
      </c>
      <c r="G49" s="186"/>
    </row>
    <row r="50" spans="1:7" ht="15.95" customHeight="1">
      <c r="A50" s="184"/>
      <c r="B50" s="9">
        <v>4200</v>
      </c>
      <c r="C50" s="10" t="s">
        <v>55</v>
      </c>
      <c r="D50" s="184"/>
      <c r="E50" s="7">
        <v>44000</v>
      </c>
      <c r="F50" s="187" t="s">
        <v>142</v>
      </c>
      <c r="G50" s="187"/>
    </row>
    <row r="51" spans="1:7" ht="20.100000000000001" customHeight="1">
      <c r="A51" s="184"/>
      <c r="B51" s="9">
        <v>2000</v>
      </c>
      <c r="C51" s="10" t="s">
        <v>87</v>
      </c>
      <c r="D51" s="184"/>
      <c r="E51" s="7"/>
      <c r="F51" s="187"/>
      <c r="G51" s="187"/>
    </row>
    <row r="52" spans="1:7" ht="20.100000000000001" customHeight="1">
      <c r="A52" s="184"/>
      <c r="B52" s="9">
        <v>9000</v>
      </c>
      <c r="C52" s="10" t="s">
        <v>307</v>
      </c>
      <c r="D52" s="184"/>
      <c r="E52" s="7"/>
      <c r="F52" s="188"/>
      <c r="G52" s="189"/>
    </row>
    <row r="53" spans="1:7" ht="20.100000000000001" customHeight="1">
      <c r="A53" s="184"/>
      <c r="B53" s="9"/>
      <c r="C53" s="10"/>
      <c r="D53" s="184"/>
      <c r="E53" s="7"/>
      <c r="F53" s="188"/>
      <c r="G53" s="189"/>
    </row>
    <row r="54" spans="1:7" ht="20.100000000000001" customHeight="1">
      <c r="A54" s="184"/>
      <c r="B54" s="9"/>
      <c r="C54" s="10"/>
      <c r="D54" s="184"/>
      <c r="E54" s="7"/>
      <c r="F54" s="188"/>
      <c r="G54" s="189"/>
    </row>
    <row r="55" spans="1:7" ht="20.100000000000001" customHeight="1">
      <c r="A55" s="184"/>
      <c r="B55" s="9"/>
      <c r="C55" s="10"/>
      <c r="D55" s="184"/>
      <c r="E55" s="7"/>
      <c r="F55" s="188"/>
      <c r="G55" s="189"/>
    </row>
    <row r="56" spans="1:7" ht="20.100000000000001" customHeight="1">
      <c r="A56" s="184"/>
      <c r="B56" s="9"/>
      <c r="C56" s="10"/>
      <c r="D56" s="184"/>
      <c r="E56" s="7"/>
      <c r="F56" s="188"/>
      <c r="G56" s="189"/>
    </row>
    <row r="57" spans="1:7" ht="18" customHeight="1" thickBot="1">
      <c r="A57" s="184"/>
      <c r="B57" s="11"/>
      <c r="C57" s="12"/>
      <c r="D57" s="184"/>
      <c r="E57" s="13"/>
      <c r="F57" s="175"/>
      <c r="G57" s="175"/>
    </row>
    <row r="58" spans="1:7" ht="27.75" customHeight="1" thickTop="1" thickBot="1">
      <c r="A58" s="14" t="s">
        <v>27</v>
      </c>
      <c r="B58" s="15">
        <v>59200</v>
      </c>
      <c r="C58" s="16"/>
      <c r="D58" s="17"/>
      <c r="E58" s="18"/>
      <c r="F58" s="16"/>
      <c r="G58" s="19"/>
    </row>
    <row r="59" spans="1:7" ht="24" customHeight="1">
      <c r="A59" s="176"/>
      <c r="B59" s="176"/>
      <c r="C59" s="176"/>
      <c r="D59" s="176"/>
      <c r="E59" s="176"/>
      <c r="F59" s="176"/>
      <c r="G59" s="176"/>
    </row>
    <row r="60" spans="1:7" ht="54.95" customHeight="1">
      <c r="A60" s="177"/>
      <c r="B60" s="178"/>
      <c r="C60" s="178"/>
      <c r="D60" s="178"/>
      <c r="E60" s="178"/>
      <c r="F60" s="178"/>
      <c r="G60" s="179"/>
    </row>
    <row r="61" spans="1:7" ht="15.95" customHeight="1"/>
    <row r="62" spans="1:7" ht="15" customHeight="1"/>
    <row r="63" spans="1:7" ht="15" customHeight="1"/>
    <row r="64" spans="1:7" ht="15" customHeight="1">
      <c r="C64" t="s">
        <v>16</v>
      </c>
    </row>
    <row r="65" ht="15" customHeight="1"/>
    <row r="66" ht="15" customHeight="1"/>
    <row r="67" ht="15" customHeight="1"/>
  </sheetData>
  <mergeCells count="84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2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A23:A28"/>
    <mergeCell ref="E23:G23"/>
    <mergeCell ref="E24:G24"/>
    <mergeCell ref="E25:G25"/>
    <mergeCell ref="E26:G26"/>
    <mergeCell ref="E27:G27"/>
    <mergeCell ref="E28:G28"/>
    <mergeCell ref="A29:G29"/>
    <mergeCell ref="A30:A35"/>
    <mergeCell ref="B30:C30"/>
    <mergeCell ref="D30:D35"/>
    <mergeCell ref="E30:G30"/>
    <mergeCell ref="B31:C31"/>
    <mergeCell ref="E31:G31"/>
    <mergeCell ref="B32:C32"/>
    <mergeCell ref="E32:G32"/>
    <mergeCell ref="A39:G39"/>
    <mergeCell ref="B33:C33"/>
    <mergeCell ref="E33:G33"/>
    <mergeCell ref="B34:C34"/>
    <mergeCell ref="E34:G34"/>
    <mergeCell ref="B35:C35"/>
    <mergeCell ref="E35:G35"/>
    <mergeCell ref="A36:G36"/>
    <mergeCell ref="A37:A38"/>
    <mergeCell ref="B37:C38"/>
    <mergeCell ref="D37:D38"/>
    <mergeCell ref="E37:G38"/>
    <mergeCell ref="F55:G55"/>
    <mergeCell ref="F56:G56"/>
    <mergeCell ref="B44:D44"/>
    <mergeCell ref="F44:G44"/>
    <mergeCell ref="B45:D45"/>
    <mergeCell ref="F45:G45"/>
    <mergeCell ref="B46:D46"/>
    <mergeCell ref="F46:G46"/>
    <mergeCell ref="E40:E47"/>
    <mergeCell ref="F40:G40"/>
    <mergeCell ref="B41:D41"/>
    <mergeCell ref="F41:G41"/>
    <mergeCell ref="B42:D42"/>
    <mergeCell ref="F42:G42"/>
    <mergeCell ref="B43:D43"/>
    <mergeCell ref="F43:G43"/>
    <mergeCell ref="F57:G57"/>
    <mergeCell ref="A59:G59"/>
    <mergeCell ref="A60:G60"/>
    <mergeCell ref="B47:D47"/>
    <mergeCell ref="F47:G47"/>
    <mergeCell ref="A48:G48"/>
    <mergeCell ref="A49:A57"/>
    <mergeCell ref="D49:D57"/>
    <mergeCell ref="F49:G49"/>
    <mergeCell ref="F50:G50"/>
    <mergeCell ref="F51:G51"/>
    <mergeCell ref="F52:G52"/>
    <mergeCell ref="F53:G53"/>
    <mergeCell ref="A40:A47"/>
    <mergeCell ref="B40:D40"/>
    <mergeCell ref="F54:G54"/>
  </mergeCells>
  <phoneticPr fontId="11" type="noConversion"/>
  <pageMargins left="0.75000000000000011" right="0.75000000000000011" top="1" bottom="1" header="0.5" footer="0.5"/>
  <pageSetup paperSize="9" scale="6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28</vt:i4>
      </vt:variant>
      <vt:variant>
        <vt:lpstr>이름이 지정된 범위</vt:lpstr>
      </vt:variant>
      <vt:variant>
        <vt:i4>9</vt:i4>
      </vt:variant>
    </vt:vector>
  </HeadingPairs>
  <TitlesOfParts>
    <vt:vector size="37" baseType="lpstr">
      <vt:lpstr>11월01일</vt:lpstr>
      <vt:lpstr>11월02일</vt:lpstr>
      <vt:lpstr>11월03일</vt:lpstr>
      <vt:lpstr>11월04일</vt:lpstr>
      <vt:lpstr>11월05일</vt:lpstr>
      <vt:lpstr>11월06일</vt:lpstr>
      <vt:lpstr>11월07일</vt:lpstr>
      <vt:lpstr>11월08일</vt:lpstr>
      <vt:lpstr>11월09일</vt:lpstr>
      <vt:lpstr>11월 10일</vt:lpstr>
      <vt:lpstr>11월 11일</vt:lpstr>
      <vt:lpstr>11월 12일</vt:lpstr>
      <vt:lpstr>11월 13일</vt:lpstr>
      <vt:lpstr>11월 14일</vt:lpstr>
      <vt:lpstr>11월 15일</vt:lpstr>
      <vt:lpstr>11월 16일</vt:lpstr>
      <vt:lpstr>11월 17일</vt:lpstr>
      <vt:lpstr>11월 18일</vt:lpstr>
      <vt:lpstr>11월 19일</vt:lpstr>
      <vt:lpstr>11월20일</vt:lpstr>
      <vt:lpstr>11월21일</vt:lpstr>
      <vt:lpstr>11월22일</vt:lpstr>
      <vt:lpstr>11월23일</vt:lpstr>
      <vt:lpstr>11월24일</vt:lpstr>
      <vt:lpstr>11월25일</vt:lpstr>
      <vt:lpstr>11월26일</vt:lpstr>
      <vt:lpstr>11월27일</vt:lpstr>
      <vt:lpstr>Sheet2</vt:lpstr>
      <vt:lpstr>'11월01일'!Print_Area</vt:lpstr>
      <vt:lpstr>'11월02일'!Print_Area</vt:lpstr>
      <vt:lpstr>'11월03일'!Print_Area</vt:lpstr>
      <vt:lpstr>'11월04일'!Print_Area</vt:lpstr>
      <vt:lpstr>'11월05일'!Print_Area</vt:lpstr>
      <vt:lpstr>'11월06일'!Print_Area</vt:lpstr>
      <vt:lpstr>'11월07일'!Print_Area</vt:lpstr>
      <vt:lpstr>'11월08일'!Print_Area</vt:lpstr>
      <vt:lpstr>'11월09일'!Print_Area</vt:lpstr>
    </vt:vector>
  </TitlesOfParts>
  <Company>ww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mac</dc:creator>
  <cp:lastModifiedBy>user</cp:lastModifiedBy>
  <cp:lastPrinted>2013-11-05T12:33:19Z</cp:lastPrinted>
  <dcterms:created xsi:type="dcterms:W3CDTF">2013-06-25T04:39:05Z</dcterms:created>
  <dcterms:modified xsi:type="dcterms:W3CDTF">2013-11-27T12:56:37Z</dcterms:modified>
</cp:coreProperties>
</file>