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9465" yWindow="0" windowWidth="19320" windowHeight="15480" tabRatio="500" firstSheet="25" activeTab="30"/>
  </bookViews>
  <sheets>
    <sheet name="10월01일" sheetId="54" r:id="rId1"/>
    <sheet name="10월02일" sheetId="55" r:id="rId2"/>
    <sheet name="10월03일" sheetId="56" r:id="rId3"/>
    <sheet name="10월04일" sheetId="57" r:id="rId4"/>
    <sheet name="10월05일" sheetId="58" r:id="rId5"/>
    <sheet name="10월06일" sheetId="59" r:id="rId6"/>
    <sheet name="10월07일" sheetId="60" r:id="rId7"/>
    <sheet name="10월08일" sheetId="61" r:id="rId8"/>
    <sheet name="10월09일" sheetId="62" r:id="rId9"/>
    <sheet name="10월10일" sheetId="63" r:id="rId10"/>
    <sheet name="10월11일" sheetId="64" r:id="rId11"/>
    <sheet name="10월12일" sheetId="65" r:id="rId12"/>
    <sheet name="10월13일" sheetId="67" r:id="rId13"/>
    <sheet name="10월14일" sheetId="68" r:id="rId14"/>
    <sheet name="10월15일" sheetId="69" r:id="rId15"/>
    <sheet name="10월16일" sheetId="70" r:id="rId16"/>
    <sheet name="10월17일" sheetId="71" r:id="rId17"/>
    <sheet name="10월18일" sheetId="72" r:id="rId18"/>
    <sheet name="10월19일" sheetId="73" r:id="rId19"/>
    <sheet name="10월20일" sheetId="74" r:id="rId20"/>
    <sheet name="10월21일" sheetId="75" r:id="rId21"/>
    <sheet name="10월22일" sheetId="76" r:id="rId22"/>
    <sheet name="10월23일" sheetId="77" r:id="rId23"/>
    <sheet name="10월24일" sheetId="78" r:id="rId24"/>
    <sheet name="10월25일" sheetId="79" r:id="rId25"/>
    <sheet name="10월26일" sheetId="80" r:id="rId26"/>
    <sheet name="10월27일" sheetId="81" r:id="rId27"/>
    <sheet name="10월28일" sheetId="82" r:id="rId28"/>
    <sheet name="10월29일" sheetId="83" r:id="rId29"/>
    <sheet name="10월30일" sheetId="84" r:id="rId30"/>
    <sheet name="10월31일" sheetId="85" r:id="rId31"/>
    <sheet name="Sheet2" sheetId="66" r:id="rId32"/>
  </sheets>
  <definedNames>
    <definedName name="_xlnm.Print_Area" localSheetId="0">'10월01일'!$A$1:$G$49</definedName>
    <definedName name="_xlnm.Print_Area" localSheetId="1">'10월02일'!$A$1:$G$49</definedName>
    <definedName name="_xlnm.Print_Area" localSheetId="2">'10월03일'!$A$1:$G$49</definedName>
    <definedName name="_xlnm.Print_Area" localSheetId="3">'10월04일'!$A$1:$G$49</definedName>
    <definedName name="_xlnm.Print_Area" localSheetId="4">'10월05일'!$A$1:$G$49</definedName>
    <definedName name="_xlnm.Print_Area" localSheetId="5">'10월06일'!$A$1:$G$49</definedName>
    <definedName name="_xlnm.Print_Area" localSheetId="6">'10월07일'!$A$1:$G$49</definedName>
    <definedName name="_xlnm.Print_Area" localSheetId="7">'10월08일'!$A$1:$G$49</definedName>
    <definedName name="_xlnm.Print_Area" localSheetId="8">'10월09일'!$A$1:$G$49</definedName>
    <definedName name="_xlnm.Print_Area" localSheetId="9">'10월10일'!$A$1:$G$49</definedName>
    <definedName name="_xlnm.Print_Area" localSheetId="10">'10월11일'!$A$1:$G$49</definedName>
    <definedName name="_xlnm.Print_Area" localSheetId="11">'10월12일'!$A$1:$G$49</definedName>
    <definedName name="_xlnm.Print_Area" localSheetId="12">'10월13일'!$A$1:$G$49</definedName>
    <definedName name="_xlnm.Print_Area" localSheetId="13">'10월14일'!$A$1:$G$49</definedName>
    <definedName name="_xlnm.Print_Area" localSheetId="14">'10월15일'!$A$1:$G$49</definedName>
    <definedName name="_xlnm.Print_Area" localSheetId="15">'10월16일'!$A$1:$G$49</definedName>
    <definedName name="_xlnm.Print_Area" localSheetId="16">'10월17일'!$A$1:$G$49</definedName>
    <definedName name="_xlnm.Print_Area" localSheetId="17">'10월18일'!$A$1:$G$49</definedName>
    <definedName name="_xlnm.Print_Area" localSheetId="18">'10월19일'!$A$1:$G$49</definedName>
    <definedName name="_xlnm.Print_Area" localSheetId="19">'10월20일'!$A$1:$G$49</definedName>
    <definedName name="_xlnm.Print_Area" localSheetId="20">'10월21일'!$A$1:$G$49</definedName>
    <definedName name="_xlnm.Print_Area" localSheetId="21">'10월22일'!$A$1:$G$49</definedName>
    <definedName name="_xlnm.Print_Area" localSheetId="22">'10월23일'!$A$1:$G$49</definedName>
    <definedName name="_xlnm.Print_Area" localSheetId="23">'10월24일'!$A$1:$G$49</definedName>
    <definedName name="_xlnm.Print_Area" localSheetId="24">'10월25일'!$A$1:$G$49</definedName>
    <definedName name="_xlnm.Print_Area" localSheetId="25">'10월26일'!$A$1:$G$49</definedName>
    <definedName name="_xlnm.Print_Area" localSheetId="26">'10월27일'!$A$1:$G$49</definedName>
    <definedName name="_xlnm.Print_Area" localSheetId="27">'10월28일'!$A$1:$G$49</definedName>
    <definedName name="_xlnm.Print_Area" localSheetId="28">'10월29일'!$A$1:$G$49</definedName>
    <definedName name="_xlnm.Print_Area" localSheetId="29">'10월30일'!$A$1:$G$49</definedName>
    <definedName name="_xlnm.Print_Area" localSheetId="30">'10월31일'!$A$1:$G$50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84"/>
  <c r="B6"/>
  <c r="B6" i="83"/>
  <c r="B58" i="84"/>
  <c r="B5" i="82"/>
  <c r="B6"/>
  <c r="B5" i="81"/>
  <c r="B6"/>
  <c r="B58"/>
  <c r="B5" i="80" l="1"/>
  <c r="B6"/>
  <c r="B5" i="79"/>
  <c r="B6"/>
  <c r="B5" i="78"/>
  <c r="B6"/>
  <c r="B58"/>
  <c r="B5" i="77"/>
  <c r="B58"/>
  <c r="B5" i="76"/>
  <c r="B58"/>
  <c r="B6" i="75"/>
  <c r="B58"/>
  <c r="B5" i="72"/>
  <c r="B6"/>
  <c r="B58"/>
  <c r="B5" i="71"/>
  <c r="B58"/>
  <c r="B5" i="70"/>
  <c r="B6"/>
  <c r="B58"/>
  <c r="B6" i="68"/>
  <c r="B5" i="69"/>
  <c r="B58"/>
  <c r="B58" i="68"/>
  <c r="B5" i="67"/>
  <c r="B5" i="64"/>
  <c r="B6"/>
  <c r="B5" i="65"/>
  <c r="B58" l="1"/>
  <c r="B58" i="64"/>
  <c r="B5" i="63"/>
  <c r="B58" l="1"/>
  <c r="B5" i="62"/>
  <c r="B6"/>
  <c r="B58" l="1"/>
  <c r="B5" i="61"/>
  <c r="B6"/>
  <c r="B58" l="1"/>
  <c r="B5" i="60"/>
  <c r="B6"/>
  <c r="B5" i="58"/>
  <c r="B5" i="57"/>
  <c r="B58" i="59"/>
  <c r="B58" i="58"/>
  <c r="B58" i="57"/>
  <c r="B5" i="56"/>
  <c r="B6"/>
  <c r="B4"/>
  <c r="B5" i="55" l="1"/>
  <c r="B58" l="1"/>
  <c r="B5" i="54"/>
  <c r="B58" l="1"/>
</calcChain>
</file>

<file path=xl/sharedStrings.xml><?xml version="1.0" encoding="utf-8"?>
<sst xmlns="http://schemas.openxmlformats.org/spreadsheetml/2006/main" count="2352" uniqueCount="867">
  <si>
    <t>대표</t>
  </si>
  <si>
    <t xml:space="preserve">작성자 </t>
  </si>
  <si>
    <t>런치</t>
  </si>
  <si>
    <t>디너</t>
  </si>
  <si>
    <t>총매출</t>
  </si>
  <si>
    <t xml:space="preserve">Worst </t>
  </si>
  <si>
    <t>Hall</t>
  </si>
  <si>
    <t xml:space="preserve">시간 </t>
  </si>
  <si>
    <t>오전</t>
  </si>
  <si>
    <t xml:space="preserve">오후 </t>
  </si>
  <si>
    <t>예약자</t>
  </si>
  <si>
    <t xml:space="preserve">인원 </t>
  </si>
  <si>
    <t xml:space="preserve">비고 </t>
  </si>
  <si>
    <t>kitchen</t>
  </si>
  <si>
    <t xml:space="preserve">  메뉴별 제품 구성비율 (Best &amp; Worst) </t>
  </si>
  <si>
    <t xml:space="preserve">  일일매출내용</t>
  </si>
  <si>
    <t xml:space="preserve"> </t>
  </si>
  <si>
    <t xml:space="preserve">  기물파손율 </t>
  </si>
  <si>
    <t xml:space="preserve">금액 </t>
  </si>
  <si>
    <t xml:space="preserve">사용내역 </t>
  </si>
  <si>
    <t xml:space="preserve">  보고 및 특이사항 / 건의사항  </t>
  </si>
  <si>
    <t xml:space="preserve">  예약상황 </t>
  </si>
  <si>
    <t xml:space="preserve"> (        꼴라, 비마이                 )   Daily Report 데일리리포트   </t>
  </si>
  <si>
    <t xml:space="preserve">주간 추천메뉴  </t>
  </si>
  <si>
    <t>작성일자</t>
  </si>
  <si>
    <t>김윤영,이동훈</t>
    <phoneticPr fontId="6" type="noConversion"/>
  </si>
  <si>
    <t>없음</t>
    <phoneticPr fontId="11" type="noConversion"/>
  </si>
  <si>
    <t>총합계</t>
    <phoneticPr fontId="11" type="noConversion"/>
  </si>
  <si>
    <t xml:space="preserve">  전도금 사용내역</t>
    <phoneticPr fontId="6" type="noConversion"/>
  </si>
  <si>
    <t>Best</t>
    <phoneticPr fontId="11" type="noConversion"/>
  </si>
  <si>
    <t>Hall</t>
    <phoneticPr fontId="11" type="noConversion"/>
  </si>
  <si>
    <t>메뉴점검 및 교육</t>
    <phoneticPr fontId="11" type="noConversion"/>
  </si>
  <si>
    <t>2013.10.01</t>
    <phoneticPr fontId="6" type="noConversion"/>
  </si>
  <si>
    <t>까르보나라 그라틴, 감자 샐러드</t>
    <phoneticPr fontId="11" type="noConversion"/>
  </si>
  <si>
    <t>꽃게 파스타, 모짜렐라 파스타</t>
    <phoneticPr fontId="11" type="noConversion"/>
  </si>
  <si>
    <t>치킨 커틀렛, 찹스테이크</t>
    <phoneticPr fontId="11" type="noConversion"/>
  </si>
  <si>
    <t>이승륜 님</t>
    <phoneticPr fontId="11" type="noConversion"/>
  </si>
  <si>
    <t>박소영 님</t>
    <phoneticPr fontId="11" type="noConversion"/>
  </si>
  <si>
    <t>황진미 님</t>
    <phoneticPr fontId="11" type="noConversion"/>
  </si>
  <si>
    <t>이훈재 님</t>
    <phoneticPr fontId="11" type="noConversion"/>
  </si>
  <si>
    <t>김경화 님</t>
    <phoneticPr fontId="11" type="noConversion"/>
  </si>
  <si>
    <t>조성돈 님</t>
    <phoneticPr fontId="11" type="noConversion"/>
  </si>
  <si>
    <t>1. 박용수 사원 건강악화로 조기퇴근</t>
    <phoneticPr fontId="11" type="noConversion"/>
  </si>
  <si>
    <t>2. 비프버거패티 변경후 시식</t>
    <phoneticPr fontId="11" type="noConversion"/>
  </si>
  <si>
    <t>1. 정말순 사원 까르보나라 파스타 재교육</t>
    <phoneticPr fontId="11" type="noConversion"/>
  </si>
  <si>
    <t xml:space="preserve">   새우버거 패티 작업실시</t>
    <phoneticPr fontId="11" type="noConversion"/>
  </si>
  <si>
    <t>2. 이다영 사원 봉골레 파스타 교육및 생산</t>
    <phoneticPr fontId="11" type="noConversion"/>
  </si>
  <si>
    <t xml:space="preserve">   꽃게파스타 가니쉬 생산및 새우버거 재교육실시</t>
    <phoneticPr fontId="11" type="noConversion"/>
  </si>
  <si>
    <t>토마토</t>
    <phoneticPr fontId="11" type="noConversion"/>
  </si>
  <si>
    <t>Spare Ribs</t>
    <phoneticPr fontId="11" type="noConversion"/>
  </si>
  <si>
    <t>Pas- Fly</t>
    <phoneticPr fontId="11" type="noConversion"/>
  </si>
  <si>
    <t>Ceaser</t>
    <phoneticPr fontId="11" type="noConversion"/>
  </si>
  <si>
    <t>Tenderloin</t>
    <phoneticPr fontId="11" type="noConversion"/>
  </si>
  <si>
    <t>Crab</t>
    <phoneticPr fontId="11" type="noConversion"/>
  </si>
  <si>
    <t>L/Aset</t>
    <phoneticPr fontId="11" type="noConversion"/>
  </si>
  <si>
    <t>Cobb</t>
    <phoneticPr fontId="11" type="noConversion"/>
  </si>
  <si>
    <t>1.런치타임 서초교회 행사로 인한 관계자 고객님 이용 많</t>
    <phoneticPr fontId="11" type="noConversion"/>
  </si>
  <si>
    <t xml:space="preserve">았으며,법원 관계자 이용 고객님 많았습니다. </t>
    <phoneticPr fontId="11" type="noConversion"/>
  </si>
  <si>
    <t>2. 시즌메뉴 꽃게파스타가 좋은 반응을 얻고 있습니다.</t>
    <phoneticPr fontId="11" type="noConversion"/>
  </si>
  <si>
    <t>1. 세트 제공시 순서 점검</t>
    <phoneticPr fontId="11" type="noConversion"/>
  </si>
  <si>
    <t>기존 샐러드,스프, 파스타 순서에서 스프</t>
    <phoneticPr fontId="11" type="noConversion"/>
  </si>
  <si>
    <t>가 먼저 제공될수 있도록 포스등록시 유</t>
    <phoneticPr fontId="11" type="noConversion"/>
  </si>
  <si>
    <t>의 할수 있도록 하였습니다.</t>
    <phoneticPr fontId="11" type="noConversion"/>
  </si>
  <si>
    <t>2013.10.02</t>
    <phoneticPr fontId="6" type="noConversion"/>
  </si>
  <si>
    <t>이근형 님</t>
    <phoneticPr fontId="11" type="noConversion"/>
  </si>
  <si>
    <t>남혜영 님</t>
    <phoneticPr fontId="11" type="noConversion"/>
  </si>
  <si>
    <t>대표님</t>
    <phoneticPr fontId="11" type="noConversion"/>
  </si>
  <si>
    <t>라엘 님</t>
    <phoneticPr fontId="11" type="noConversion"/>
  </si>
  <si>
    <t>S.O.T 5세</t>
    <phoneticPr fontId="11" type="noConversion"/>
  </si>
  <si>
    <t>1-4반(원명초교)</t>
    <phoneticPr fontId="11" type="noConversion"/>
  </si>
  <si>
    <t>1. 주방 후드 대청소 실시</t>
    <phoneticPr fontId="11" type="noConversion"/>
  </si>
  <si>
    <t>2. 10월 반포점 전체 미팅</t>
    <phoneticPr fontId="11" type="noConversion"/>
  </si>
  <si>
    <t xml:space="preserve">   식자재 농장 직거래 방안(감자, 버섯)</t>
    <phoneticPr fontId="11" type="noConversion"/>
  </si>
  <si>
    <t xml:space="preserve">   까르보나라 그라틴 수정보완 검토</t>
    <phoneticPr fontId="11" type="noConversion"/>
  </si>
  <si>
    <t>물컵 1ea, 에이드 잔 1ea</t>
    <phoneticPr fontId="11" type="noConversion"/>
  </si>
  <si>
    <t>1. 정말순 사원 스페어립 재교육 및 생산</t>
    <phoneticPr fontId="11" type="noConversion"/>
  </si>
  <si>
    <t xml:space="preserve">   꽃게 파스타 소스 조절 교육실시</t>
    <phoneticPr fontId="11" type="noConversion"/>
  </si>
  <si>
    <t xml:space="preserve">   후렌치 후라이(갈릭) 교육</t>
    <phoneticPr fontId="11" type="noConversion"/>
  </si>
  <si>
    <t>2. 김유미 사원 꽃게 작업 교육및 파스타 교육후 생산</t>
    <phoneticPr fontId="11" type="noConversion"/>
  </si>
  <si>
    <t xml:space="preserve">   후렌치 후라이(갈릭, 케이준) 교육및 생산</t>
    <phoneticPr fontId="11" type="noConversion"/>
  </si>
  <si>
    <t>3. 신승훈 사원 감자 샐러드 재교육 및 생산</t>
    <phoneticPr fontId="11" type="noConversion"/>
  </si>
  <si>
    <t xml:space="preserve">   후렌치 후라이 재교육및 생산</t>
    <phoneticPr fontId="11" type="noConversion"/>
  </si>
  <si>
    <t xml:space="preserve">   샐러드 냉장고 청소실시</t>
    <phoneticPr fontId="11" type="noConversion"/>
  </si>
  <si>
    <t>식대(주방:1, 홀:1)</t>
    <phoneticPr fontId="11" type="noConversion"/>
  </si>
  <si>
    <t>Sal-B.my(Tuna)</t>
    <phoneticPr fontId="11" type="noConversion"/>
  </si>
  <si>
    <t>Meatball</t>
    <phoneticPr fontId="11" type="noConversion"/>
  </si>
  <si>
    <t>Bigp-Welling</t>
    <phoneticPr fontId="11" type="noConversion"/>
  </si>
  <si>
    <t>1.런치타임 테라스,홀,모두 만석으로 진행 되었으며 주변</t>
    <phoneticPr fontId="11" type="noConversion"/>
  </si>
  <si>
    <t>학부모 모임 형태이용고객님 많았습니다.</t>
    <phoneticPr fontId="11" type="noConversion"/>
  </si>
  <si>
    <t>2. 3~4층 계단 미끄럼 방지와 주의 표시 설치 하였습니다.</t>
    <phoneticPr fontId="11" type="noConversion"/>
  </si>
  <si>
    <t>2013.10.03</t>
    <phoneticPr fontId="6" type="noConversion"/>
  </si>
  <si>
    <t>박건주 님</t>
    <phoneticPr fontId="11" type="noConversion"/>
  </si>
  <si>
    <t>이소현 님</t>
    <phoneticPr fontId="11" type="noConversion"/>
  </si>
  <si>
    <t>이수지 님</t>
    <phoneticPr fontId="11" type="noConversion"/>
  </si>
  <si>
    <t>1. 우오바 변경 테스팅및 시식</t>
    <phoneticPr fontId="11" type="noConversion"/>
  </si>
  <si>
    <t>2. 스페어립 시식및 플레이팅 변경</t>
    <phoneticPr fontId="11" type="noConversion"/>
  </si>
  <si>
    <t>없음</t>
    <phoneticPr fontId="11" type="noConversion"/>
  </si>
  <si>
    <t>1. 김유미 사원 꽃게파스타 재교육및 생산</t>
    <phoneticPr fontId="11" type="noConversion"/>
  </si>
  <si>
    <t xml:space="preserve">   우오바 변경내용 교육및 테스팅생산</t>
    <phoneticPr fontId="11" type="noConversion"/>
  </si>
  <si>
    <t xml:space="preserve">   데일리 soup 교육및 생산</t>
    <phoneticPr fontId="11" type="noConversion"/>
  </si>
  <si>
    <t>2. 이다영 사원 데일리 soup 교육및 생산</t>
    <phoneticPr fontId="11" type="noConversion"/>
  </si>
  <si>
    <t xml:space="preserve">   버섯크림 파스타 재교육및 생산</t>
    <phoneticPr fontId="11" type="noConversion"/>
  </si>
  <si>
    <t xml:space="preserve">   고르곤 치즈 드레싱 재교육및 생산</t>
    <phoneticPr fontId="11" type="noConversion"/>
  </si>
  <si>
    <t>3. 신승훈 사원 고르곤 치즈 드레싱 교육</t>
    <phoneticPr fontId="11" type="noConversion"/>
  </si>
  <si>
    <t xml:space="preserve">   블루치즈 드레싱 생산</t>
    <phoneticPr fontId="11" type="noConversion"/>
  </si>
  <si>
    <t>식대(주방:1,홀:1)</t>
    <phoneticPr fontId="11" type="noConversion"/>
  </si>
  <si>
    <t>청과</t>
    <phoneticPr fontId="11" type="noConversion"/>
  </si>
  <si>
    <t>양상추</t>
    <phoneticPr fontId="11" type="noConversion"/>
  </si>
  <si>
    <t>은행</t>
    <phoneticPr fontId="11" type="noConversion"/>
  </si>
  <si>
    <t>꽃게</t>
    <phoneticPr fontId="11" type="noConversion"/>
  </si>
  <si>
    <t>야채</t>
    <phoneticPr fontId="11" type="noConversion"/>
  </si>
  <si>
    <t>키위</t>
    <phoneticPr fontId="11" type="noConversion"/>
  </si>
  <si>
    <t>바나나</t>
    <phoneticPr fontId="11" type="noConversion"/>
  </si>
  <si>
    <t>B.my Soup</t>
    <phoneticPr fontId="11" type="noConversion"/>
  </si>
  <si>
    <t>L/B Set</t>
    <phoneticPr fontId="11" type="noConversion"/>
  </si>
  <si>
    <t>1. 런치타임 가족모임 이용고객님 많았으며 런치 B세트 판</t>
    <phoneticPr fontId="11" type="noConversion"/>
  </si>
  <si>
    <t>매율 좋았으며 신메뉴 꽃게 파스타와 감자샐러드 좋은 반</t>
    <phoneticPr fontId="11" type="noConversion"/>
  </si>
  <si>
    <t xml:space="preserve">응 얻고 있습니다. </t>
    <phoneticPr fontId="11" type="noConversion"/>
  </si>
  <si>
    <t>1. 포스 메뉴 점검</t>
    <phoneticPr fontId="11" type="noConversion"/>
  </si>
  <si>
    <t>맥주 등록 가격점검후 수정하였으며</t>
    <phoneticPr fontId="11" type="noConversion"/>
  </si>
  <si>
    <t>포스 순서 점검후 재 배열하였습니다.</t>
    <phoneticPr fontId="11" type="noConversion"/>
  </si>
  <si>
    <t>2013.10.04</t>
    <phoneticPr fontId="6" type="noConversion"/>
  </si>
  <si>
    <t>유니코아상사</t>
    <phoneticPr fontId="11" type="noConversion"/>
  </si>
  <si>
    <t>1. 우오바 플레이팅 변경및 시연</t>
    <phoneticPr fontId="11" type="noConversion"/>
  </si>
  <si>
    <t xml:space="preserve">   (신사에서 우오바볼 수령)</t>
    <phoneticPr fontId="11" type="noConversion"/>
  </si>
  <si>
    <t>2. 메뉴판 우오바 변경</t>
    <phoneticPr fontId="11" type="noConversion"/>
  </si>
  <si>
    <t>3. 버터볼 입고(20ea)</t>
    <phoneticPr fontId="11" type="noConversion"/>
  </si>
  <si>
    <t>4. 날치알 크림 파스타 시식(신승훈 사원)</t>
    <phoneticPr fontId="11" type="noConversion"/>
  </si>
  <si>
    <t>1. 정말순 사원 우오바 변경내용 교육</t>
    <phoneticPr fontId="11" type="noConversion"/>
  </si>
  <si>
    <t>2. 김유미 사원 까르보나라 파스타 교육및 생산</t>
    <phoneticPr fontId="11" type="noConversion"/>
  </si>
  <si>
    <t xml:space="preserve">   꽃게 파스타 재교육및 생산</t>
    <phoneticPr fontId="11" type="noConversion"/>
  </si>
  <si>
    <t>3. 신승훈 사원 라자냐 작업 교육</t>
    <phoneticPr fontId="11" type="noConversion"/>
  </si>
  <si>
    <t>버섯</t>
    <phoneticPr fontId="11" type="noConversion"/>
  </si>
  <si>
    <t>양파</t>
    <phoneticPr fontId="11" type="noConversion"/>
  </si>
  <si>
    <t>2013.10.05</t>
    <phoneticPr fontId="6" type="noConversion"/>
  </si>
  <si>
    <t>김윤영,정말순</t>
    <phoneticPr fontId="6" type="noConversion"/>
  </si>
  <si>
    <t>Sal_Bmy(tuna)</t>
    <phoneticPr fontId="11" type="noConversion"/>
  </si>
  <si>
    <t>김재연 님</t>
    <phoneticPr fontId="11" type="noConversion"/>
  </si>
  <si>
    <t>이현이 님</t>
    <phoneticPr fontId="11" type="noConversion"/>
  </si>
  <si>
    <t>1. 디너Set 에피타이저 시연</t>
    <phoneticPr fontId="11" type="noConversion"/>
  </si>
  <si>
    <t>(와인에절인미니배와푸아그라에 아보카도딥소스의</t>
    <phoneticPr fontId="11" type="noConversion"/>
  </si>
  <si>
    <t>비프 까르파치오)</t>
    <phoneticPr fontId="11" type="noConversion"/>
  </si>
  <si>
    <t>2. 런치 샐러드 견과류샐러드로 시연</t>
    <phoneticPr fontId="11" type="noConversion"/>
  </si>
  <si>
    <t>3. 시져 샐러드 토핑 추가</t>
    <phoneticPr fontId="11" type="noConversion"/>
  </si>
  <si>
    <t>1. 정말순, 김유미 사원 제과쪽의 수플레 교육 및 완성</t>
    <phoneticPr fontId="11" type="noConversion"/>
  </si>
  <si>
    <t>2. 이다영 사원 봉골레 교육 및 생산</t>
    <phoneticPr fontId="11" type="noConversion"/>
  </si>
  <si>
    <t>막대걸레</t>
    <phoneticPr fontId="11" type="noConversion"/>
  </si>
  <si>
    <t>토마토</t>
    <phoneticPr fontId="11" type="noConversion"/>
  </si>
  <si>
    <t>2013.10.06</t>
    <phoneticPr fontId="6" type="noConversion"/>
  </si>
  <si>
    <t xml:space="preserve">전복구이,간무에 페스토소스를 곁들인 문어와 </t>
    <phoneticPr fontId="11" type="noConversion"/>
  </si>
  <si>
    <t>3. 차현욱, 이재웅 사원 봉골레 파스타 시식</t>
    <phoneticPr fontId="11" type="noConversion"/>
  </si>
  <si>
    <t>4, 신승훈 사원 깔라마리 교육 및 생산</t>
    <phoneticPr fontId="11" type="noConversion"/>
  </si>
  <si>
    <t>상비약</t>
    <phoneticPr fontId="11" type="noConversion"/>
  </si>
  <si>
    <t>Star-Escarg</t>
    <phoneticPr fontId="11" type="noConversion"/>
  </si>
  <si>
    <t>1. 전어 에피타이져 테스팅 시연및 생산</t>
    <phoneticPr fontId="11" type="noConversion"/>
  </si>
  <si>
    <t>3. set 샐러드 변경및 생산</t>
    <phoneticPr fontId="11" type="noConversion"/>
  </si>
  <si>
    <t>물컵 1ea</t>
    <phoneticPr fontId="11" type="noConversion"/>
  </si>
  <si>
    <t>(미나리,적양파,레디쉬를 곁들인 전어 까르파치오</t>
    <phoneticPr fontId="11" type="noConversion"/>
  </si>
  <si>
    <t>2. 트렌치 청소 실시</t>
    <phoneticPr fontId="11" type="noConversion"/>
  </si>
  <si>
    <t>와 바질드레싱의 무오로시와 전어튀김과 전어뼈</t>
    <phoneticPr fontId="11" type="noConversion"/>
  </si>
  <si>
    <t>튀김)</t>
    <phoneticPr fontId="11" type="noConversion"/>
  </si>
  <si>
    <t>1. 정말순 사원 전어작업 교육</t>
    <phoneticPr fontId="11" type="noConversion"/>
  </si>
  <si>
    <t xml:space="preserve">   전어 에피타이져 교육및 생산</t>
    <phoneticPr fontId="11" type="noConversion"/>
  </si>
  <si>
    <t xml:space="preserve">   set샐러드 변경 내용 교육실시</t>
    <phoneticPr fontId="11" type="noConversion"/>
  </si>
  <si>
    <t>2. 김유미 사원 디너 set 파스타 교육및 생산</t>
    <phoneticPr fontId="11" type="noConversion"/>
  </si>
  <si>
    <t xml:space="preserve">   고구마 soup 교육및 작업 실시</t>
    <phoneticPr fontId="11" type="noConversion"/>
  </si>
  <si>
    <t>3. 이다영 사원 모짜렐라 파스타 교육및 생산</t>
    <phoneticPr fontId="11" type="noConversion"/>
  </si>
  <si>
    <t>Pas-Fly</t>
    <phoneticPr fontId="11" type="noConversion"/>
  </si>
  <si>
    <t>Ris-Gumbo</t>
    <phoneticPr fontId="11" type="noConversion"/>
  </si>
  <si>
    <t>BigP-Sirloin</t>
    <phoneticPr fontId="11" type="noConversion"/>
  </si>
  <si>
    <t>전복</t>
    <phoneticPr fontId="11" type="noConversion"/>
  </si>
  <si>
    <t>주차비(노량진사입)</t>
    <phoneticPr fontId="11" type="noConversion"/>
  </si>
  <si>
    <t>전어</t>
    <phoneticPr fontId="11" type="noConversion"/>
  </si>
  <si>
    <t>적채</t>
    <phoneticPr fontId="11" type="noConversion"/>
  </si>
  <si>
    <t>1.런치타임 주변 직장인 고객님 주로 이용 많았으며 단품</t>
    <phoneticPr fontId="11" type="noConversion"/>
  </si>
  <si>
    <t>메뉴이용율 높았으며 메인판매량 좋았습니다.</t>
    <phoneticPr fontId="11" type="noConversion"/>
  </si>
  <si>
    <t>1. 포스 메뉴 금액 점검</t>
    <phoneticPr fontId="11" type="noConversion"/>
  </si>
  <si>
    <t>생맥주 가격 점검하여 변경하였습니다.</t>
    <phoneticPr fontId="11" type="noConversion"/>
  </si>
  <si>
    <t>1. 주말인 런치타임 꾸준하게 이용 고객님 많았으며 단품</t>
    <phoneticPr fontId="11" type="noConversion"/>
  </si>
  <si>
    <t xml:space="preserve">메뉴 판매량 높았으며 꽃게파스타가 좋은 반응을 보이고 </t>
    <phoneticPr fontId="11" type="noConversion"/>
  </si>
  <si>
    <t>있습니다.</t>
    <phoneticPr fontId="11" type="noConversion"/>
  </si>
  <si>
    <t>2. 다음 어린이 생일파티 준비로 김윤영 주임 파티용품 시</t>
    <phoneticPr fontId="11" type="noConversion"/>
  </si>
  <si>
    <t>장 조사및 구입 하였습니다.</t>
    <phoneticPr fontId="11" type="noConversion"/>
  </si>
  <si>
    <t>Daily Soup</t>
    <phoneticPr fontId="11" type="noConversion"/>
  </si>
  <si>
    <t>Pas-Fly</t>
    <phoneticPr fontId="11" type="noConversion"/>
  </si>
  <si>
    <t>Vongole</t>
    <phoneticPr fontId="11" type="noConversion"/>
  </si>
  <si>
    <t>1. 별다른 예약사항없이 런치부터 디너까지 꾸준하게 이용</t>
    <phoneticPr fontId="11" type="noConversion"/>
  </si>
  <si>
    <t>고객님 많았으며 주로 가족단위 이용 고객님 많았습니다.</t>
    <phoneticPr fontId="11" type="noConversion"/>
  </si>
  <si>
    <t>단골 고객- 이혜림 가족, 정호길님 부부동반모임, 아름다운</t>
    <phoneticPr fontId="11" type="noConversion"/>
  </si>
  <si>
    <t>피부과 원장님, 박미래님 등. 이용 많았었습니다.</t>
    <phoneticPr fontId="11" type="noConversion"/>
  </si>
  <si>
    <t>유혜선 님</t>
    <phoneticPr fontId="11" type="noConversion"/>
  </si>
  <si>
    <t>전 준 님</t>
    <phoneticPr fontId="11" type="noConversion"/>
  </si>
  <si>
    <t>동명회</t>
    <phoneticPr fontId="11" type="noConversion"/>
  </si>
  <si>
    <t>이승민 님</t>
    <phoneticPr fontId="11" type="noConversion"/>
  </si>
  <si>
    <t>박경원 님</t>
    <phoneticPr fontId="11" type="noConversion"/>
  </si>
  <si>
    <t>강규현 님</t>
    <phoneticPr fontId="11" type="noConversion"/>
  </si>
  <si>
    <t>함복순 님</t>
    <phoneticPr fontId="11" type="noConversion"/>
  </si>
  <si>
    <t>1. 꽃게 파스타 시식(홀, 제과)</t>
    <phoneticPr fontId="11" type="noConversion"/>
  </si>
  <si>
    <t>1. 정말순 사원 스페어립(단품) 교육및 생산</t>
    <phoneticPr fontId="11" type="noConversion"/>
  </si>
  <si>
    <t xml:space="preserve">   꽃게 파스타 소스 농도조절 교육</t>
    <phoneticPr fontId="11" type="noConversion"/>
  </si>
  <si>
    <t xml:space="preserve">   우오바 재교육및 생산</t>
    <phoneticPr fontId="11" type="noConversion"/>
  </si>
  <si>
    <t>2. 이다영 사원 후렌치 후라이(케이준)재교육및 생산</t>
    <phoneticPr fontId="11" type="noConversion"/>
  </si>
  <si>
    <t xml:space="preserve">   무오로시 작업교육및 생산</t>
    <phoneticPr fontId="11" type="noConversion"/>
  </si>
  <si>
    <t>3. 신승훈 사원 set샐러드 변경내용 교육및 생산</t>
    <phoneticPr fontId="11" type="noConversion"/>
  </si>
  <si>
    <t xml:space="preserve">   감자 샐러드 재교육및 생산, 시져 샐러드 토핑추가 내용</t>
    <phoneticPr fontId="11" type="noConversion"/>
  </si>
  <si>
    <t xml:space="preserve">   교육후 생산, 커틀렛 가니쉬 샐러드 양조절교육및 생산</t>
    <phoneticPr fontId="11" type="noConversion"/>
  </si>
  <si>
    <t>미나리</t>
    <phoneticPr fontId="11" type="noConversion"/>
  </si>
  <si>
    <t>양파</t>
    <phoneticPr fontId="11" type="noConversion"/>
  </si>
  <si>
    <t>은행</t>
    <phoneticPr fontId="11" type="noConversion"/>
  </si>
  <si>
    <t>퀵배송비</t>
    <phoneticPr fontId="11" type="noConversion"/>
  </si>
  <si>
    <t>화장실세제</t>
    <phoneticPr fontId="11" type="noConversion"/>
  </si>
  <si>
    <t>2013.10.07</t>
    <phoneticPr fontId="6" type="noConversion"/>
  </si>
  <si>
    <t>1. 런치타임 홀과 테라스 룸 만석으로 진행되었으며 이른</t>
    <phoneticPr fontId="11" type="noConversion"/>
  </si>
  <si>
    <t>시각 이용해 주신 학부모 고객님들은 베이커이와 음료 이</t>
    <phoneticPr fontId="11" type="noConversion"/>
  </si>
  <si>
    <t>용해 주셨으며 단체 모임(동명회, 함복순님-음대모임) 런</t>
    <phoneticPr fontId="11" type="noConversion"/>
  </si>
  <si>
    <t>치 세트 판매량 좋았습니다.</t>
    <phoneticPr fontId="11" type="noConversion"/>
  </si>
  <si>
    <t>2. 홀파트 최윤정 사원 첫출근하였습니다.</t>
    <phoneticPr fontId="11" type="noConversion"/>
  </si>
  <si>
    <t>1. 최윤정 사원 기본적으로 테이블 위치</t>
    <phoneticPr fontId="11" type="noConversion"/>
  </si>
  <si>
    <t>와 메뉴구성에 대해 교육 실시 하였습니</t>
    <phoneticPr fontId="11" type="noConversion"/>
  </si>
  <si>
    <t>다.</t>
    <phoneticPr fontId="11" type="noConversion"/>
  </si>
  <si>
    <t>2013.10.08</t>
    <phoneticPr fontId="6" type="noConversion"/>
  </si>
  <si>
    <t>꽃게 파스타, 뽀모도로 파스타</t>
    <phoneticPr fontId="11" type="noConversion"/>
  </si>
  <si>
    <t>달팽이 그라틴, 감자 샐러드, 시져 샐러드</t>
    <phoneticPr fontId="11" type="noConversion"/>
  </si>
  <si>
    <t>예은경 님</t>
    <phoneticPr fontId="11" type="noConversion"/>
  </si>
  <si>
    <t>이수윤 님</t>
    <phoneticPr fontId="11" type="noConversion"/>
  </si>
  <si>
    <t>김효연 님</t>
    <phoneticPr fontId="11" type="noConversion"/>
  </si>
  <si>
    <t>서영복 님</t>
    <phoneticPr fontId="11" type="noConversion"/>
  </si>
  <si>
    <t>이지원 님</t>
    <phoneticPr fontId="11" type="noConversion"/>
  </si>
  <si>
    <t xml:space="preserve">   (비프부르스케타, 전어튀김, 문어구이)</t>
    <phoneticPr fontId="11" type="noConversion"/>
  </si>
  <si>
    <t>1. 김유미 사원 디너 set파스타 재교육및 생산</t>
    <phoneticPr fontId="11" type="noConversion"/>
  </si>
  <si>
    <t>1. 서영복 회장님 테이블 에피타이저 서비스</t>
    <phoneticPr fontId="11" type="noConversion"/>
  </si>
  <si>
    <t xml:space="preserve">   디너 set 에피타이저 교육</t>
    <phoneticPr fontId="11" type="noConversion"/>
  </si>
  <si>
    <t>2. 이다영 사원 꽃게 작업 교육및 실습</t>
    <phoneticPr fontId="11" type="noConversion"/>
  </si>
  <si>
    <t xml:space="preserve">   비프버거 변경후 첫 작업 실시</t>
    <phoneticPr fontId="11" type="noConversion"/>
  </si>
  <si>
    <t>3. 신승훈 사원 미트볼 작업 교육및 실습</t>
    <phoneticPr fontId="11" type="noConversion"/>
  </si>
  <si>
    <t xml:space="preserve">   감자 샐러드 양조절 교육 실시</t>
    <phoneticPr fontId="11" type="noConversion"/>
  </si>
  <si>
    <t xml:space="preserve">   고르곤 치즈 드레싱 생산</t>
    <phoneticPr fontId="11" type="noConversion"/>
  </si>
  <si>
    <t>Beef burger</t>
    <phoneticPr fontId="11" type="noConversion"/>
  </si>
  <si>
    <t>Shrimp Burger</t>
    <phoneticPr fontId="11" type="noConversion"/>
  </si>
  <si>
    <t>Tenderloin</t>
    <phoneticPr fontId="11" type="noConversion"/>
  </si>
  <si>
    <t>Wellinton</t>
    <phoneticPr fontId="11" type="noConversion"/>
  </si>
  <si>
    <t>Pastilla</t>
    <phoneticPr fontId="11" type="noConversion"/>
  </si>
  <si>
    <t>법원 고객님</t>
    <phoneticPr fontId="11" type="noConversion"/>
  </si>
  <si>
    <t>서영복회장님 환갑잔치 가족식사</t>
    <phoneticPr fontId="11" type="noConversion"/>
  </si>
  <si>
    <t>1. 런치타임 별다른 예약사항 없이 워킹손님으로 아이를</t>
    <phoneticPr fontId="11" type="noConversion"/>
  </si>
  <si>
    <t>동반한 고객님많았으며 단품메뉴 판매량 좋았습니다.</t>
    <phoneticPr fontId="11" type="noConversion"/>
  </si>
  <si>
    <t>2. 시즌 메뉴 고객님 반응 긍정적이며,파스틸라 판매량 상</t>
    <phoneticPr fontId="11" type="noConversion"/>
  </si>
  <si>
    <t>승 하였습니다.</t>
    <phoneticPr fontId="11" type="noConversion"/>
  </si>
  <si>
    <t>1. 최윤정 사원 메뉴에 대한 실질적인</t>
    <phoneticPr fontId="11" type="noConversion"/>
  </si>
  <si>
    <t xml:space="preserve">멘트 교육 실시 하였습니다. </t>
    <phoneticPr fontId="11" type="noConversion"/>
  </si>
  <si>
    <t>포스 메뉴주문을 위한 교육실시하였습</t>
    <phoneticPr fontId="11" type="noConversion"/>
  </si>
  <si>
    <t>니다.</t>
    <phoneticPr fontId="11" type="noConversion"/>
  </si>
  <si>
    <t>2013.10.09</t>
    <phoneticPr fontId="6" type="noConversion"/>
  </si>
  <si>
    <t>Chop Steak</t>
    <phoneticPr fontId="11" type="noConversion"/>
  </si>
  <si>
    <t>이진화 님</t>
    <phoneticPr fontId="11" type="noConversion"/>
  </si>
  <si>
    <t>강세형 님</t>
    <phoneticPr fontId="11" type="noConversion"/>
  </si>
  <si>
    <t>안경록 님</t>
    <phoneticPr fontId="11" type="noConversion"/>
  </si>
  <si>
    <t>이서원 님</t>
    <phoneticPr fontId="11" type="noConversion"/>
  </si>
  <si>
    <t>배형근 님</t>
    <phoneticPr fontId="11" type="noConversion"/>
  </si>
  <si>
    <t>김수민 님</t>
    <phoneticPr fontId="11" type="noConversion"/>
  </si>
  <si>
    <t>최주은 님</t>
    <phoneticPr fontId="11" type="noConversion"/>
  </si>
  <si>
    <t>1. 주방, 제과 냉동고 식자재 정리정돈</t>
    <phoneticPr fontId="11" type="noConversion"/>
  </si>
  <si>
    <t>2. set샐러드 대추 토핑 추가</t>
    <phoneticPr fontId="11" type="noConversion"/>
  </si>
  <si>
    <t>3. 남지배인님 반포점 출근</t>
    <phoneticPr fontId="11" type="noConversion"/>
  </si>
  <si>
    <t xml:space="preserve">   (운영계획 관련 미팅)</t>
    <phoneticPr fontId="11" type="noConversion"/>
  </si>
  <si>
    <t>1. 정말순 사원 수플레 재교육 및 생산</t>
    <phoneticPr fontId="11" type="noConversion"/>
  </si>
  <si>
    <t xml:space="preserve">   에피타이져 문어 작업 교육실시</t>
    <phoneticPr fontId="11" type="noConversion"/>
  </si>
  <si>
    <t>2. 김유미 사원 주방 업무관련 작업요령 교육</t>
    <phoneticPr fontId="11" type="noConversion"/>
  </si>
  <si>
    <t xml:space="preserve">   파스틸라 작업 생산및 꽃게 작업 실시</t>
    <phoneticPr fontId="11" type="noConversion"/>
  </si>
  <si>
    <t>3. 신승훈 사원 파스틸라 재교육및 작업 실시</t>
    <phoneticPr fontId="11" type="noConversion"/>
  </si>
  <si>
    <t xml:space="preserve">   감자 샐러드 양조절 재교육및 생산</t>
    <phoneticPr fontId="11" type="noConversion"/>
  </si>
  <si>
    <t xml:space="preserve">   샐러드 냉장고 재고파악 교육및 발주물량 체크교육실시</t>
    <phoneticPr fontId="11" type="noConversion"/>
  </si>
  <si>
    <t xml:space="preserve">   </t>
    <phoneticPr fontId="11" type="noConversion"/>
  </si>
  <si>
    <t>대추</t>
    <phoneticPr fontId="11" type="noConversion"/>
  </si>
  <si>
    <t>cobb</t>
    <phoneticPr fontId="11" type="noConversion"/>
  </si>
  <si>
    <t>Vongole</t>
    <phoneticPr fontId="11" type="noConversion"/>
  </si>
  <si>
    <t>4. 꽃게 파스타 시식(진나현사원)</t>
    <phoneticPr fontId="11" type="noConversion"/>
  </si>
  <si>
    <t>1. 런치타임부터 꾸준하게 이용 고객님 많았으며 빠른 회</t>
    <phoneticPr fontId="11" type="noConversion"/>
  </si>
  <si>
    <t>전율을 보이며 디너타임까지 이어졌습니다. 가족단위 위주</t>
    <phoneticPr fontId="11" type="noConversion"/>
  </si>
  <si>
    <t>식사로 단품 메뉴 판매량 좋았으며 파스타부분 고객님의</t>
    <phoneticPr fontId="11" type="noConversion"/>
  </si>
  <si>
    <t>만족도가 높았습니다.</t>
    <phoneticPr fontId="11" type="noConversion"/>
  </si>
  <si>
    <t>2. 진나현 사원 반포로 첫출근 하였습니다.</t>
    <phoneticPr fontId="11" type="noConversion"/>
  </si>
  <si>
    <t>1. 진나현 사원 전체적인 매뉴얼 중 기본</t>
    <phoneticPr fontId="11" type="noConversion"/>
  </si>
  <si>
    <t>사항 전달 및 교육 실시 하였습니다.</t>
    <phoneticPr fontId="11" type="noConversion"/>
  </si>
  <si>
    <t>2. 최윤정 사원  메뉴교육 실시 하였으며</t>
    <phoneticPr fontId="11" type="noConversion"/>
  </si>
  <si>
    <t>음식제공시, 준비사항에 대한 교육이뤄졌</t>
    <phoneticPr fontId="11" type="noConversion"/>
  </si>
  <si>
    <t>습니다.</t>
    <phoneticPr fontId="11" type="noConversion"/>
  </si>
  <si>
    <t>2013.10.10</t>
    <phoneticPr fontId="6" type="noConversion"/>
  </si>
  <si>
    <t>Pas-Mare</t>
    <phoneticPr fontId="11" type="noConversion"/>
  </si>
  <si>
    <t>우준희 님</t>
    <phoneticPr fontId="11" type="noConversion"/>
  </si>
  <si>
    <t>정미경 님</t>
    <phoneticPr fontId="11" type="noConversion"/>
  </si>
  <si>
    <t>정수연 님</t>
    <phoneticPr fontId="11" type="noConversion"/>
  </si>
  <si>
    <t>안현진 님</t>
    <phoneticPr fontId="11" type="noConversion"/>
  </si>
  <si>
    <t>레브 반 님</t>
    <phoneticPr fontId="11" type="noConversion"/>
  </si>
  <si>
    <t>1. 주방 냉동고 성애 제거및 청소실시</t>
    <phoneticPr fontId="11" type="noConversion"/>
  </si>
  <si>
    <t>2. 사무실 및 락처 청소및 정리정돈</t>
    <phoneticPr fontId="11" type="noConversion"/>
  </si>
  <si>
    <t>3. 주방 유리선반 보수작업 실시</t>
    <phoneticPr fontId="11" type="noConversion"/>
  </si>
  <si>
    <t>4. 라자냐 볼 입고</t>
    <phoneticPr fontId="11" type="noConversion"/>
  </si>
  <si>
    <t>1. 정말순 사원 set샐러드 변경내용 교육</t>
    <phoneticPr fontId="11" type="noConversion"/>
  </si>
  <si>
    <t xml:space="preserve">   파스트라미(머스타드) 샌드위치 생산</t>
    <phoneticPr fontId="11" type="noConversion"/>
  </si>
  <si>
    <t>2. 김유미 사원 감자 soup 생산</t>
    <phoneticPr fontId="11" type="noConversion"/>
  </si>
  <si>
    <t xml:space="preserve">   까르보나라 파스타 조리방법 보완교육</t>
    <phoneticPr fontId="11" type="noConversion"/>
  </si>
  <si>
    <t>3. 이다영 사원 set샐러드 변경내용 교육</t>
    <phoneticPr fontId="11" type="noConversion"/>
  </si>
  <si>
    <t xml:space="preserve">   콥샐러드 양조절 교육실시</t>
    <phoneticPr fontId="11" type="noConversion"/>
  </si>
  <si>
    <t>시금치</t>
    <phoneticPr fontId="11" type="noConversion"/>
  </si>
  <si>
    <t>\</t>
    <phoneticPr fontId="11" type="noConversion"/>
  </si>
  <si>
    <t>1.런치타임 만석으로 진행 되었으며 주변 직장인과 학부</t>
    <phoneticPr fontId="11" type="noConversion"/>
  </si>
  <si>
    <t>모 모임형태 이용 고객님 많았습니다. 단품파스타와 샐러</t>
    <phoneticPr fontId="11" type="noConversion"/>
  </si>
  <si>
    <t>2. 바 안쪽 선반 정리 정돈 실시</t>
    <phoneticPr fontId="11" type="noConversion"/>
  </si>
  <si>
    <t>1. 최윤정사원 반복 메뉴 교육 실시하였</t>
    <phoneticPr fontId="11" type="noConversion"/>
  </si>
  <si>
    <t>으며 시뮬레이션 점검후 실질적인 서브</t>
    <phoneticPr fontId="11" type="noConversion"/>
  </si>
  <si>
    <t>이뤄질 예정입니다.</t>
    <phoneticPr fontId="11" type="noConversion"/>
  </si>
  <si>
    <t>드 판매량 좋았습니다.</t>
    <phoneticPr fontId="11" type="noConversion"/>
  </si>
  <si>
    <t>2013.10.11</t>
    <phoneticPr fontId="6" type="noConversion"/>
  </si>
  <si>
    <t>황문주 님</t>
    <phoneticPr fontId="11" type="noConversion"/>
  </si>
  <si>
    <t>문성도 님</t>
    <phoneticPr fontId="11" type="noConversion"/>
  </si>
  <si>
    <t>강신욱 님</t>
    <phoneticPr fontId="11" type="noConversion"/>
  </si>
  <si>
    <t>1.냉동고, 선반 창고로 이동 및 청소</t>
    <phoneticPr fontId="11" type="noConversion"/>
  </si>
  <si>
    <t>1. 정말순 사원 브루스게타 생산</t>
    <phoneticPr fontId="11" type="noConversion"/>
  </si>
  <si>
    <t>2. 김유미 사원 가니쉬 단호박 퓨레 교육 및 생산</t>
    <phoneticPr fontId="11" type="noConversion"/>
  </si>
  <si>
    <t xml:space="preserve"> 머쉬룸 파스타 교육 및 생산</t>
    <phoneticPr fontId="11" type="noConversion"/>
  </si>
  <si>
    <t xml:space="preserve">3. 이다영 사원 미트볼 파스타 교육, </t>
    <phoneticPr fontId="11" type="noConversion"/>
  </si>
  <si>
    <t>기장</t>
    <phoneticPr fontId="11" type="noConversion"/>
  </si>
  <si>
    <t>백태</t>
    <phoneticPr fontId="11" type="noConversion"/>
  </si>
  <si>
    <t>썬팅필름</t>
    <phoneticPr fontId="11" type="noConversion"/>
  </si>
  <si>
    <t>고무나무도마</t>
    <phoneticPr fontId="11" type="noConversion"/>
  </si>
  <si>
    <t>멀티탭</t>
    <phoneticPr fontId="11" type="noConversion"/>
  </si>
  <si>
    <t>chop steak</t>
    <phoneticPr fontId="11" type="noConversion"/>
  </si>
  <si>
    <t>2013.10.12</t>
    <phoneticPr fontId="6" type="noConversion"/>
  </si>
  <si>
    <t>김윤영,이동훈</t>
    <phoneticPr fontId="6" type="noConversion"/>
  </si>
  <si>
    <t>윤준서 님</t>
    <phoneticPr fontId="11" type="noConversion"/>
  </si>
  <si>
    <t>정혜정 님</t>
    <phoneticPr fontId="11" type="noConversion"/>
  </si>
  <si>
    <t>김태진 님</t>
    <phoneticPr fontId="11" type="noConversion"/>
  </si>
  <si>
    <t>박지현 님</t>
    <phoneticPr fontId="11" type="noConversion"/>
  </si>
  <si>
    <t>김서윤 님</t>
    <phoneticPr fontId="11" type="noConversion"/>
  </si>
  <si>
    <t xml:space="preserve">1. 포크 커틀렛 테스팅 </t>
    <phoneticPr fontId="11" type="noConversion"/>
  </si>
  <si>
    <t>2. 단호박 생면 테스팅 생산</t>
    <phoneticPr fontId="11" type="noConversion"/>
  </si>
  <si>
    <t>3. 후렌치 후라이 트러플 테스팅</t>
    <phoneticPr fontId="11" type="noConversion"/>
  </si>
  <si>
    <t>4. 크림치즈 딥소스 변경(사우어 크림-&gt;생크림)</t>
    <phoneticPr fontId="11" type="noConversion"/>
  </si>
  <si>
    <t>5. 창고쪽 후드배관 기름 누수 보완요청</t>
    <phoneticPr fontId="11" type="noConversion"/>
  </si>
  <si>
    <t>6. 창고 전등설치 요청및 주방 선반교체 요청</t>
    <phoneticPr fontId="11" type="noConversion"/>
  </si>
  <si>
    <t>1. 정말순 사원 단호박 생면 테스팅 생산</t>
    <phoneticPr fontId="11" type="noConversion"/>
  </si>
  <si>
    <t xml:space="preserve">   사태(돼지)부위 작업 교육및 실습</t>
    <phoneticPr fontId="11" type="noConversion"/>
  </si>
  <si>
    <t>2. 이다영 사원 후렌치 후라이 트러플 테스팅 생산</t>
    <phoneticPr fontId="11" type="noConversion"/>
  </si>
  <si>
    <t xml:space="preserve">   크림치즈 딥소스 변경내용교육 및 생산</t>
    <phoneticPr fontId="11" type="noConversion"/>
  </si>
  <si>
    <t>3. 신승훈 사원 콥샐러드 양조절 교육실시</t>
    <phoneticPr fontId="11" type="noConversion"/>
  </si>
  <si>
    <t xml:space="preserve">   크루통 작업 교육및 생산 실시</t>
    <phoneticPr fontId="11" type="noConversion"/>
  </si>
  <si>
    <t>사태(돼지)</t>
    <phoneticPr fontId="11" type="noConversion"/>
  </si>
  <si>
    <t>Pomodoro</t>
    <phoneticPr fontId="11" type="noConversion"/>
  </si>
  <si>
    <t>Fly-fish roe</t>
    <phoneticPr fontId="11" type="noConversion"/>
  </si>
  <si>
    <t>어린이생일파티(쿠키만들기)</t>
    <phoneticPr fontId="11" type="noConversion"/>
  </si>
  <si>
    <t>1. 주말 런치부터 이용고객님 꾸준하게 있었으며 가족단위</t>
    <phoneticPr fontId="11" type="noConversion"/>
  </si>
  <si>
    <t>로 단품 파스타 판매량 좋았습니다.</t>
    <phoneticPr fontId="11" type="noConversion"/>
  </si>
  <si>
    <t>2. 최윤정사원과 진나현사원 메뉴교육</t>
    <phoneticPr fontId="11" type="noConversion"/>
  </si>
  <si>
    <t>실시하며 실질적인 시뮬레이션 교육 이</t>
    <phoneticPr fontId="11" type="noConversion"/>
  </si>
  <si>
    <t>뤄 졌습니다.</t>
    <phoneticPr fontId="11" type="noConversion"/>
  </si>
  <si>
    <t>1. 런치타임 주변 직장인 이용 고객님 많았으며 단품메뉴</t>
    <phoneticPr fontId="11" type="noConversion"/>
  </si>
  <si>
    <t>주로 단품메뉴 이용해주셨으며 콥샐러드판매량 좋았습니다.</t>
    <phoneticPr fontId="11" type="noConversion"/>
  </si>
  <si>
    <t>2013.10.13</t>
    <phoneticPr fontId="6" type="noConversion"/>
  </si>
  <si>
    <t>최승주 님</t>
    <phoneticPr fontId="11" type="noConversion"/>
  </si>
  <si>
    <t>2. 포크 커틀렛 테스팅</t>
    <phoneticPr fontId="11" type="noConversion"/>
  </si>
  <si>
    <t xml:space="preserve">1. 주방 선반 대청소 </t>
    <phoneticPr fontId="11" type="noConversion"/>
  </si>
  <si>
    <t>3. 스페어립 작업 조리방법 변경</t>
    <phoneticPr fontId="11" type="noConversion"/>
  </si>
  <si>
    <t>1. 정말순 사원 스페어립 BBQ소스 교육</t>
    <phoneticPr fontId="11" type="noConversion"/>
  </si>
  <si>
    <t xml:space="preserve">   스페어립 작업 조리방법 변경내용 교육</t>
    <phoneticPr fontId="11" type="noConversion"/>
  </si>
  <si>
    <t>2. 꽃게 파스타 소스 농도 조절 교육</t>
    <phoneticPr fontId="11" type="noConversion"/>
  </si>
  <si>
    <t>3. 이다영 사원 봉골레 파스타 미장 교육</t>
    <phoneticPr fontId="11" type="noConversion"/>
  </si>
  <si>
    <t xml:space="preserve">   버섯크림 파스타 조리순서와 방법 재교육및 생산</t>
    <phoneticPr fontId="11" type="noConversion"/>
  </si>
  <si>
    <t>4. 신승훈 사원 시져 드레싱 생산</t>
    <phoneticPr fontId="11" type="noConversion"/>
  </si>
  <si>
    <t>감자전분</t>
    <phoneticPr fontId="11" type="noConversion"/>
  </si>
  <si>
    <t>전구</t>
    <phoneticPr fontId="11" type="noConversion"/>
  </si>
  <si>
    <t>모기약</t>
    <phoneticPr fontId="11" type="noConversion"/>
  </si>
  <si>
    <t>1. 늦은 점심시간부터 꾸준하게 이용 고객님 있었으며 주</t>
    <phoneticPr fontId="11" type="noConversion"/>
  </si>
  <si>
    <t>변 지역 주민 이용 많았습니다.</t>
    <phoneticPr fontId="11" type="noConversion"/>
  </si>
  <si>
    <t>1. 진나현 사원 메뉴 약칭과 함께 메뉴</t>
    <phoneticPr fontId="11" type="noConversion"/>
  </si>
  <si>
    <t>매칭할 수있도록 교육</t>
    <phoneticPr fontId="11" type="noConversion"/>
  </si>
  <si>
    <t>2. 최윤정사원 할인율 적용에 대한 부분</t>
    <phoneticPr fontId="11" type="noConversion"/>
  </si>
  <si>
    <t>점검하여 교육실시.</t>
    <phoneticPr fontId="11" type="noConversion"/>
  </si>
  <si>
    <t>2013.10.14</t>
    <phoneticPr fontId="6" type="noConversion"/>
  </si>
  <si>
    <t>스페어립, 등심스테이크</t>
    <phoneticPr fontId="11" type="noConversion"/>
  </si>
  <si>
    <t>우오바, 감자샐러드, 달팽이 그라틴</t>
    <phoneticPr fontId="11" type="noConversion"/>
  </si>
  <si>
    <t>미트볼 파스타, 모짜렐라 파스타, 봉골레 파스타</t>
    <phoneticPr fontId="11" type="noConversion"/>
  </si>
  <si>
    <t>Sal-Potato</t>
    <phoneticPr fontId="11" type="noConversion"/>
  </si>
  <si>
    <t>박성구 님</t>
    <phoneticPr fontId="11" type="noConversion"/>
  </si>
  <si>
    <t>이화성 님</t>
    <phoneticPr fontId="11" type="noConversion"/>
  </si>
  <si>
    <t>1. 부산 베이크 하우스 직원 시식</t>
    <phoneticPr fontId="11" type="noConversion"/>
  </si>
  <si>
    <t xml:space="preserve">   꽃게파스타, 콥샐러드(최현정 주임, 김성기 주임)</t>
    <phoneticPr fontId="11" type="noConversion"/>
  </si>
  <si>
    <t>2. 10월 간부미팅 실시</t>
    <phoneticPr fontId="11" type="noConversion"/>
  </si>
  <si>
    <t>3. 후드 청소업체 선정및 보완사항 미팅</t>
    <phoneticPr fontId="11" type="noConversion"/>
  </si>
  <si>
    <t>1. 정말순 사원 스페어립 조리 변경방법 테스팅 및 교육</t>
    <phoneticPr fontId="11" type="noConversion"/>
  </si>
  <si>
    <t>2. 김유미 사원 꽃게 파스타 가니쉬 작업교육및 생산</t>
    <phoneticPr fontId="11" type="noConversion"/>
  </si>
  <si>
    <t xml:space="preserve">   스페어립 조리 변경밥법 교육</t>
    <phoneticPr fontId="11" type="noConversion"/>
  </si>
  <si>
    <t>3. 신승훈 사원 시져 샐러드 생산교육</t>
    <phoneticPr fontId="11" type="noConversion"/>
  </si>
  <si>
    <t xml:space="preserve">   꽃게 파스타 가니쉬 작업 교육</t>
    <phoneticPr fontId="11" type="noConversion"/>
  </si>
  <si>
    <t xml:space="preserve">   디아볼로 커틀렛 교육및 생산</t>
    <phoneticPr fontId="11" type="noConversion"/>
  </si>
  <si>
    <t>식대(주방 : 2)</t>
    <phoneticPr fontId="11" type="noConversion"/>
  </si>
  <si>
    <t>2013.10.15</t>
    <phoneticPr fontId="6" type="noConversion"/>
  </si>
  <si>
    <t>전주혜 님</t>
    <phoneticPr fontId="11" type="noConversion"/>
  </si>
  <si>
    <t>6`7회</t>
    <phoneticPr fontId="11" type="noConversion"/>
  </si>
  <si>
    <t>윤동연 님</t>
    <phoneticPr fontId="11" type="noConversion"/>
  </si>
  <si>
    <t>유희정 님</t>
    <phoneticPr fontId="11" type="noConversion"/>
  </si>
  <si>
    <t>권은서 님</t>
    <phoneticPr fontId="11" type="noConversion"/>
  </si>
  <si>
    <t>1. 할로윈 바비큐 파티 메뉴 미팅</t>
    <phoneticPr fontId="11" type="noConversion"/>
  </si>
  <si>
    <t>2. 주방 선반 제작 견적서 의뢰(파인키친)</t>
    <phoneticPr fontId="11" type="noConversion"/>
  </si>
  <si>
    <t>물컵 1ea, 앞접시(대) 1ea</t>
    <phoneticPr fontId="11" type="noConversion"/>
  </si>
  <si>
    <t>1. 김유미 사원 라구소스 작업 재교육및 첫생산</t>
    <phoneticPr fontId="11" type="noConversion"/>
  </si>
  <si>
    <t xml:space="preserve">   메뉴 다수오더시 생산 요령 재교육</t>
    <phoneticPr fontId="11" type="noConversion"/>
  </si>
  <si>
    <t>2. 이다영 사원 런치 set파스타(모짜렐라), 날치알 파스타</t>
    <phoneticPr fontId="11" type="noConversion"/>
  </si>
  <si>
    <t xml:space="preserve">   미트볼 파스타, 우오바 교육및 생산</t>
    <phoneticPr fontId="11" type="noConversion"/>
  </si>
  <si>
    <t>3. 신승훈 사원 감자 샐러드 재교육및 생산</t>
    <phoneticPr fontId="11" type="noConversion"/>
  </si>
  <si>
    <t xml:space="preserve">   후렌치 후라이(케이준) 교육및 생산</t>
    <phoneticPr fontId="11" type="noConversion"/>
  </si>
  <si>
    <t>아보카도</t>
    <phoneticPr fontId="11" type="noConversion"/>
  </si>
  <si>
    <t>cobb</t>
    <phoneticPr fontId="11" type="noConversion"/>
  </si>
  <si>
    <t>Crab</t>
    <phoneticPr fontId="11" type="noConversion"/>
  </si>
  <si>
    <t>Gumbo</t>
    <phoneticPr fontId="11" type="noConversion"/>
  </si>
  <si>
    <t xml:space="preserve">1. 런치타임 예약고객님과 워킹손님 많았으며 디너타임 </t>
    <phoneticPr fontId="11" type="noConversion"/>
  </si>
  <si>
    <t>까지 워킹손님 꾸준하게 있었습니다. 주로 단품메뉴  판매</t>
    <phoneticPr fontId="11" type="noConversion"/>
  </si>
  <si>
    <t>가 좋았습니다.</t>
    <phoneticPr fontId="11" type="noConversion"/>
  </si>
  <si>
    <t>Lunch Set</t>
    <phoneticPr fontId="11" type="noConversion"/>
  </si>
  <si>
    <t>A:4,B:5</t>
    <phoneticPr fontId="11" type="noConversion"/>
  </si>
  <si>
    <t>Cobb</t>
    <phoneticPr fontId="11" type="noConversion"/>
  </si>
  <si>
    <t>Crab</t>
    <phoneticPr fontId="11" type="noConversion"/>
  </si>
  <si>
    <t>2013.10.16</t>
    <phoneticPr fontId="6" type="noConversion"/>
  </si>
  <si>
    <t>천희영 님</t>
    <phoneticPr fontId="11" type="noConversion"/>
  </si>
  <si>
    <t>안상희 님</t>
    <phoneticPr fontId="11" type="noConversion"/>
  </si>
  <si>
    <t>사장님</t>
    <phoneticPr fontId="11" type="noConversion"/>
  </si>
  <si>
    <t>계윤미 님</t>
    <phoneticPr fontId="11" type="noConversion"/>
  </si>
  <si>
    <t>박경원 님</t>
    <phoneticPr fontId="11" type="noConversion"/>
  </si>
  <si>
    <t>최지훈 님</t>
    <phoneticPr fontId="11" type="noConversion"/>
  </si>
  <si>
    <t>1. 바인키친 주방선반 견적서 의뢰</t>
    <phoneticPr fontId="11" type="noConversion"/>
  </si>
  <si>
    <t>2. 주방 렉선반 청소및 서랍 냉장고 청소</t>
    <phoneticPr fontId="11" type="noConversion"/>
  </si>
  <si>
    <t>3. 후드 필터 대청소</t>
    <phoneticPr fontId="11" type="noConversion"/>
  </si>
  <si>
    <t>4. 포크 커틀렛 테스팅</t>
    <phoneticPr fontId="11" type="noConversion"/>
  </si>
  <si>
    <t>1. 정말순 사원 포크 커틀렛 테스팅 교육</t>
    <phoneticPr fontId="11" type="noConversion"/>
  </si>
  <si>
    <t>2. 이다영 사원 생면(시금치) 교육및 생산</t>
    <phoneticPr fontId="11" type="noConversion"/>
  </si>
  <si>
    <t xml:space="preserve">   모짜렐라 파스타(단품), 날치알크림 파스타 교육및 생산</t>
    <phoneticPr fontId="11" type="noConversion"/>
  </si>
  <si>
    <t xml:space="preserve">   버섯크림 파스타 재교육및 생산</t>
    <phoneticPr fontId="11" type="noConversion"/>
  </si>
  <si>
    <t>3. 신승훈 사원 고르곤 치즈 드레싱 생산</t>
    <phoneticPr fontId="11" type="noConversion"/>
  </si>
  <si>
    <t xml:space="preserve">   피클 교육및 생산</t>
    <phoneticPr fontId="11" type="noConversion"/>
  </si>
  <si>
    <t xml:space="preserve">   감자 샐러드 양조절 교육</t>
    <phoneticPr fontId="11" type="noConversion"/>
  </si>
  <si>
    <t>버섯</t>
    <phoneticPr fontId="11" type="noConversion"/>
  </si>
  <si>
    <t>crab</t>
    <phoneticPr fontId="11" type="noConversion"/>
  </si>
  <si>
    <t>Potato Salad</t>
    <phoneticPr fontId="11" type="noConversion"/>
  </si>
  <si>
    <t>1. 예약고객님 위주로 주변 직장인 고객님과 주민이용 고</t>
    <phoneticPr fontId="11" type="noConversion"/>
  </si>
  <si>
    <t>객님 많았으며 단품메뉴 판매량 좋았습니다.</t>
    <phoneticPr fontId="11" type="noConversion"/>
  </si>
  <si>
    <t>1. 진나현 사원 메뉴교육 실시하며 시뮬</t>
    <phoneticPr fontId="11" type="noConversion"/>
  </si>
  <si>
    <t>레이션 동시에 이뤄졌습니다.</t>
    <phoneticPr fontId="11" type="noConversion"/>
  </si>
  <si>
    <t xml:space="preserve">2. 최윤정 사원 빠른 습득으로 홀 서브 </t>
    <phoneticPr fontId="11" type="noConversion"/>
  </si>
  <si>
    <t>주문 받는 과정 이뤄지면서 주방과 의사</t>
    <phoneticPr fontId="11" type="noConversion"/>
  </si>
  <si>
    <t>소통 할수 있도록 교육 하였습니다.</t>
    <phoneticPr fontId="11" type="noConversion"/>
  </si>
  <si>
    <t xml:space="preserve"> (       비마이 키친                )   Daily Report 데일리리포트   </t>
    <phoneticPr fontId="11" type="noConversion"/>
  </si>
  <si>
    <t>2013.10.17</t>
    <phoneticPr fontId="6" type="noConversion"/>
  </si>
  <si>
    <t>L/A Set</t>
    <phoneticPr fontId="11" type="noConversion"/>
  </si>
  <si>
    <t>Wellinton</t>
    <phoneticPr fontId="11" type="noConversion"/>
  </si>
  <si>
    <t>1.런치타임 만석으로 진행 되었으며 주변 직장인 학부모</t>
    <phoneticPr fontId="11" type="noConversion"/>
  </si>
  <si>
    <t>모임 이용 고객님 많았습니다. 런치 세트 판매율 좋았으며</t>
    <phoneticPr fontId="11" type="noConversion"/>
  </si>
  <si>
    <t>이른 디너까지 손님 이어지면서 단품메뉴 판매율도 좋았습</t>
    <phoneticPr fontId="11" type="noConversion"/>
  </si>
  <si>
    <t>2. 포스 교체작업 이뤄졌습니다.</t>
    <phoneticPr fontId="11" type="noConversion"/>
  </si>
  <si>
    <t>1. 진나현 사원 결제시, 응대부분 보완</t>
    <phoneticPr fontId="11" type="noConversion"/>
  </si>
  <si>
    <t>할수 있도록 교육 하였습니다.</t>
    <phoneticPr fontId="11" type="noConversion"/>
  </si>
  <si>
    <t>2. 최윤정 사원 검보리조또에 대한 정확</t>
    <phoneticPr fontId="11" type="noConversion"/>
  </si>
  <si>
    <t>하게 멘트 전달할수 있도록 교육 실시</t>
    <phoneticPr fontId="11" type="noConversion"/>
  </si>
  <si>
    <t>하였습니다.</t>
    <phoneticPr fontId="11" type="noConversion"/>
  </si>
  <si>
    <t xml:space="preserve">시간 </t>
    <phoneticPr fontId="11" type="noConversion"/>
  </si>
  <si>
    <t>이소영 님</t>
    <phoneticPr fontId="11" type="noConversion"/>
  </si>
  <si>
    <t>윤인애 님</t>
    <phoneticPr fontId="11" type="noConversion"/>
  </si>
  <si>
    <t>이광운 님</t>
    <phoneticPr fontId="11" type="noConversion"/>
  </si>
  <si>
    <t>블로맨</t>
    <phoneticPr fontId="11" type="noConversion"/>
  </si>
  <si>
    <t>박준성 님</t>
    <phoneticPr fontId="11" type="noConversion"/>
  </si>
  <si>
    <t>왕정옥 님</t>
    <phoneticPr fontId="11" type="noConversion"/>
  </si>
  <si>
    <t>이호윤 님</t>
    <phoneticPr fontId="11" type="noConversion"/>
  </si>
  <si>
    <t>1. 스페어립 쿠킹 타임 변경 테스팅</t>
    <phoneticPr fontId="11" type="noConversion"/>
  </si>
  <si>
    <t>2. 포크커틀렛 소스 테스팅 생산</t>
    <phoneticPr fontId="11" type="noConversion"/>
  </si>
  <si>
    <t>1. 정말순 사원 포크커틀렛 소스 테스팅 생산</t>
    <phoneticPr fontId="11" type="noConversion"/>
  </si>
  <si>
    <t>2. 김유미 사원 쉬림프 알리오 생산 재교육</t>
    <phoneticPr fontId="11" type="noConversion"/>
  </si>
  <si>
    <t xml:space="preserve">   soup(단품) 농도조절 교육</t>
    <phoneticPr fontId="11" type="noConversion"/>
  </si>
  <si>
    <t>3. 이다영 사원 검보 리조또 미장및 조리방법 교육후 생산</t>
    <phoneticPr fontId="11" type="noConversion"/>
  </si>
  <si>
    <t xml:space="preserve">   봉골레 파스타 미장및 조리방법 교육후 생산</t>
    <phoneticPr fontId="11" type="noConversion"/>
  </si>
  <si>
    <t>홍고추</t>
    <phoneticPr fontId="11" type="noConversion"/>
  </si>
  <si>
    <t>생강</t>
    <phoneticPr fontId="11" type="noConversion"/>
  </si>
  <si>
    <t>2013.10.18</t>
    <phoneticPr fontId="6" type="noConversion"/>
  </si>
  <si>
    <t>윤정희 님</t>
    <phoneticPr fontId="11" type="noConversion"/>
  </si>
  <si>
    <t>이연경 님</t>
    <phoneticPr fontId="11" type="noConversion"/>
  </si>
  <si>
    <t>1. 메뉴 변경내용 레시피 작업</t>
    <phoneticPr fontId="11" type="noConversion"/>
  </si>
  <si>
    <t>1. 김유미 사원 달팽이 그라틴 오일양 조절 교육, 버섯</t>
    <phoneticPr fontId="11" type="noConversion"/>
  </si>
  <si>
    <t xml:space="preserve">   쿠킹타임 재교육후 생산</t>
    <phoneticPr fontId="11" type="noConversion"/>
  </si>
  <si>
    <t xml:space="preserve">   디너 set파스타 양조절 교육</t>
    <phoneticPr fontId="11" type="noConversion"/>
  </si>
  <si>
    <t xml:space="preserve">2. 이다영 사원 마레파스타, 검보 리조또, 날치알 크림 </t>
    <phoneticPr fontId="11" type="noConversion"/>
  </si>
  <si>
    <t xml:space="preserve">   파스타, 뽀모도로 파스타 미장 교육및 생산</t>
    <phoneticPr fontId="11" type="noConversion"/>
  </si>
  <si>
    <t>3. 신승훈 사원 시져 샐러드 양조절 교육</t>
    <phoneticPr fontId="11" type="noConversion"/>
  </si>
  <si>
    <t xml:space="preserve">   영업시작전 미장 준비 교육</t>
    <phoneticPr fontId="11" type="noConversion"/>
  </si>
  <si>
    <t>Crab</t>
    <phoneticPr fontId="11" type="noConversion"/>
  </si>
  <si>
    <t>BBQRib</t>
    <phoneticPr fontId="11" type="noConversion"/>
  </si>
  <si>
    <t>김우종 님</t>
    <phoneticPr fontId="11" type="noConversion"/>
  </si>
  <si>
    <t>법원관계자</t>
    <phoneticPr fontId="11" type="noConversion"/>
  </si>
  <si>
    <t>런치타임 법원관계자 및 워킹 이용고객님 많았으며 만석으로</t>
    <phoneticPr fontId="11" type="noConversion"/>
  </si>
  <si>
    <t>진행 되었으며 단품메뉴 판매량 좋았습니다.</t>
    <phoneticPr fontId="11" type="noConversion"/>
  </si>
  <si>
    <t>김우종님 (법원 관계자) 사전 메뉴까지 예약주셔서 마지막</t>
    <phoneticPr fontId="11" type="noConversion"/>
  </si>
  <si>
    <t>차 서비스 제공 하였습니다.</t>
    <phoneticPr fontId="11" type="noConversion"/>
  </si>
  <si>
    <t>1. 최윤정 사원 홀 서브 진행점검</t>
    <phoneticPr fontId="11" type="noConversion"/>
  </si>
  <si>
    <t>메인 서브로 부족한 부분 체크하여 교</t>
    <phoneticPr fontId="11" type="noConversion"/>
  </si>
  <si>
    <t>육 실시 하였습니다.</t>
    <phoneticPr fontId="11" type="noConversion"/>
  </si>
  <si>
    <t>2013.10.19</t>
    <phoneticPr fontId="6" type="noConversion"/>
  </si>
  <si>
    <t>고현희 님</t>
    <phoneticPr fontId="11" type="noConversion"/>
  </si>
  <si>
    <t>조윤아 님</t>
    <phoneticPr fontId="11" type="noConversion"/>
  </si>
  <si>
    <t>정정아 님</t>
    <phoneticPr fontId="11" type="noConversion"/>
  </si>
  <si>
    <t>수연이네</t>
    <phoneticPr fontId="11" type="noConversion"/>
  </si>
  <si>
    <t>1. 봉골레 미장추가 변경(달래)</t>
    <phoneticPr fontId="11" type="noConversion"/>
  </si>
  <si>
    <t>2. 포크 커틀렛 튀김옷 변형 테스팅</t>
    <phoneticPr fontId="11" type="noConversion"/>
  </si>
  <si>
    <t>3. 모짜렐라 파스타 생면 변경(단호박)</t>
    <phoneticPr fontId="11" type="noConversion"/>
  </si>
  <si>
    <t>1. 정말순 사원 바비큐 소스 생산</t>
    <phoneticPr fontId="11" type="noConversion"/>
  </si>
  <si>
    <t xml:space="preserve">   봉골레 파스타 미장 변경내용 교육및 생산</t>
    <phoneticPr fontId="11" type="noConversion"/>
  </si>
  <si>
    <t>2. 김유미 사원 까르보나라 그라틴 조리방법 재교육</t>
    <phoneticPr fontId="11" type="noConversion"/>
  </si>
  <si>
    <t>3. 버섯크림 파스타, 모짜렐라 파스타 재교육 및 생산</t>
    <phoneticPr fontId="11" type="noConversion"/>
  </si>
  <si>
    <t>4. 신승훈 사원 후렌치 후라이(갈릭) 교육및 생산</t>
    <phoneticPr fontId="11" type="noConversion"/>
  </si>
  <si>
    <t xml:space="preserve">   꽃게 파스타 가니쉬 교육후 생산, 비프버거 머스타드 </t>
    <phoneticPr fontId="11" type="noConversion"/>
  </si>
  <si>
    <t xml:space="preserve">   소스 재교육 및 생산</t>
    <phoneticPr fontId="11" type="noConversion"/>
  </si>
  <si>
    <t>달래</t>
    <phoneticPr fontId="11" type="noConversion"/>
  </si>
  <si>
    <t>메추리알</t>
    <phoneticPr fontId="11" type="noConversion"/>
  </si>
  <si>
    <t>French Frie</t>
    <phoneticPr fontId="11" type="noConversion"/>
  </si>
  <si>
    <t>Cobb</t>
    <phoneticPr fontId="11" type="noConversion"/>
  </si>
  <si>
    <t>5+7</t>
    <phoneticPr fontId="11" type="noConversion"/>
  </si>
  <si>
    <t>객님 어린이7명과 어른 5명 구성으로 테라스에서 어린이</t>
    <phoneticPr fontId="11" type="noConversion"/>
  </si>
  <si>
    <t>1. 주말 런치타임 주변 지역 주민이용 많았으며, 조윤아고</t>
    <phoneticPr fontId="11" type="noConversion"/>
  </si>
  <si>
    <t>생일 파티겸 식사 이용해 주셨습니다. 그밖에 옷매장 이용</t>
    <phoneticPr fontId="11" type="noConversion"/>
  </si>
  <si>
    <t>후 간단한 식사 이용고객님 이용으로 단품 파스타 판매량</t>
    <phoneticPr fontId="11" type="noConversion"/>
  </si>
  <si>
    <t>좋았습니다.</t>
    <phoneticPr fontId="11" type="noConversion"/>
  </si>
  <si>
    <t>선임에게 기본 서비스 매뉴얼에 대한 교</t>
    <phoneticPr fontId="11" type="noConversion"/>
  </si>
  <si>
    <t>1. 진나현 사원과 최윤정 사원, 차현욱</t>
    <phoneticPr fontId="11" type="noConversion"/>
  </si>
  <si>
    <t>육 받았으며 메뉴에 대한 반복 시뮬레이</t>
    <phoneticPr fontId="11" type="noConversion"/>
  </si>
  <si>
    <t>션 교육 실시하여 서브시 미흡한 부분</t>
    <phoneticPr fontId="11" type="noConversion"/>
  </si>
  <si>
    <t>수정 될수 있도록 하였습니다.</t>
    <phoneticPr fontId="11" type="noConversion"/>
  </si>
  <si>
    <t>종이 볼</t>
    <phoneticPr fontId="11" type="noConversion"/>
  </si>
  <si>
    <t>생일파티용 장식</t>
    <phoneticPr fontId="11" type="noConversion"/>
  </si>
  <si>
    <t xml:space="preserve"> 파티 소모품(낚시줄)</t>
    <phoneticPr fontId="11" type="noConversion"/>
  </si>
  <si>
    <t>서현덕 님</t>
    <phoneticPr fontId="11" type="noConversion"/>
  </si>
  <si>
    <t>차가원 님</t>
    <phoneticPr fontId="11" type="noConversion"/>
  </si>
  <si>
    <t>이보형 님</t>
    <phoneticPr fontId="11" type="noConversion"/>
  </si>
  <si>
    <t>장일범 님</t>
    <phoneticPr fontId="11" type="noConversion"/>
  </si>
  <si>
    <t>1. 부산점 최영환 사원 시식</t>
    <phoneticPr fontId="11" type="noConversion"/>
  </si>
  <si>
    <t xml:space="preserve">   (콥샐러드, 마레zuppa, 검보리조또)</t>
    <phoneticPr fontId="11" type="noConversion"/>
  </si>
  <si>
    <t>화이트 와인 글라스 1ea</t>
    <phoneticPr fontId="11" type="noConversion"/>
  </si>
  <si>
    <t>1. 정말순 사원 비프버거 패티 생산</t>
    <phoneticPr fontId="11" type="noConversion"/>
  </si>
  <si>
    <t xml:space="preserve">   후렌치 후라이 (갈릭) 생산</t>
    <phoneticPr fontId="11" type="noConversion"/>
  </si>
  <si>
    <t xml:space="preserve">   모짜렐라 파스타 생면(단호박) 교육및 생산</t>
    <phoneticPr fontId="11" type="noConversion"/>
  </si>
  <si>
    <t>2. 김유미 사원 고구마 soup 생산</t>
    <phoneticPr fontId="11" type="noConversion"/>
  </si>
  <si>
    <t>3. 신승훈 사원 30미 새우 작업방법 교육 실습</t>
    <phoneticPr fontId="11" type="noConversion"/>
  </si>
  <si>
    <t xml:space="preserve">   후렌치 후라이 (갈릭) 재교육및 생산</t>
    <phoneticPr fontId="11" type="noConversion"/>
  </si>
  <si>
    <t xml:space="preserve">   치킨 커틀렛 재교육및 생산</t>
    <phoneticPr fontId="11" type="noConversion"/>
  </si>
  <si>
    <t>식대(주방:4)</t>
    <phoneticPr fontId="11" type="noConversion"/>
  </si>
  <si>
    <t>떡볶이 떡</t>
    <phoneticPr fontId="11" type="noConversion"/>
  </si>
  <si>
    <t>쿠킹호일</t>
    <phoneticPr fontId="11" type="noConversion"/>
  </si>
  <si>
    <t>식대(홀:3)</t>
    <phoneticPr fontId="11" type="noConversion"/>
  </si>
  <si>
    <t>Vongole</t>
    <phoneticPr fontId="11" type="noConversion"/>
  </si>
  <si>
    <t>Tenderloin</t>
    <phoneticPr fontId="11" type="noConversion"/>
  </si>
  <si>
    <t>Crab</t>
    <phoneticPr fontId="11" type="noConversion"/>
  </si>
  <si>
    <t>Escargo</t>
    <phoneticPr fontId="11" type="noConversion"/>
  </si>
  <si>
    <t>단위로 단품메뉴 판매량 좋았습니다.</t>
    <phoneticPr fontId="11" type="noConversion"/>
  </si>
  <si>
    <t>1.주말 늦은 점심부터 꾸준하게 이용 고객님 많았으며 가족</t>
    <phoneticPr fontId="11" type="noConversion"/>
  </si>
  <si>
    <t>2. 장일범 고객님 부모님 결혼기념일 가족행사로 이용하</t>
    <phoneticPr fontId="11" type="noConversion"/>
  </si>
  <si>
    <t>여 주셨으며 기념 케익 서비스제공하였습니다.</t>
    <phoneticPr fontId="11" type="noConversion"/>
  </si>
  <si>
    <t>1. 진나현 사원 메뉴 제공시, 서브멘트</t>
    <phoneticPr fontId="11" type="noConversion"/>
  </si>
  <si>
    <t>점검하여 수정 보완하였습니다.</t>
    <phoneticPr fontId="11" type="noConversion"/>
  </si>
  <si>
    <t>2013.10.20</t>
    <phoneticPr fontId="6" type="noConversion"/>
  </si>
  <si>
    <t>2013.10.21</t>
    <phoneticPr fontId="6" type="noConversion"/>
  </si>
  <si>
    <t>Chicken cutlet</t>
    <phoneticPr fontId="11" type="noConversion"/>
  </si>
  <si>
    <t>Beef Burger</t>
    <phoneticPr fontId="11" type="noConversion"/>
  </si>
  <si>
    <t>Toppoki</t>
    <phoneticPr fontId="11" type="noConversion"/>
  </si>
  <si>
    <t>Uova</t>
    <phoneticPr fontId="11" type="noConversion"/>
  </si>
  <si>
    <t>Bmy Salad</t>
    <phoneticPr fontId="11" type="noConversion"/>
  </si>
  <si>
    <t xml:space="preserve">Ceasar </t>
    <phoneticPr fontId="11" type="noConversion"/>
  </si>
  <si>
    <t>Calamari</t>
    <phoneticPr fontId="11" type="noConversion"/>
  </si>
  <si>
    <t>1. 런치타임 주변 학부모 모임 이용 고객님 많았으며 단품</t>
    <phoneticPr fontId="11" type="noConversion"/>
  </si>
  <si>
    <t>과 세트 판매량 좋았습니다.</t>
    <phoneticPr fontId="11" type="noConversion"/>
  </si>
  <si>
    <t xml:space="preserve">2. 디너타임 단골-출판사 사장님 모임과 최선묵님 가족 </t>
    <phoneticPr fontId="11" type="noConversion"/>
  </si>
  <si>
    <t>식사 이용하여 주셨으며 단체문의 하시며 다음 예약사항</t>
    <phoneticPr fontId="11" type="noConversion"/>
  </si>
  <si>
    <t>기약하였습니다.</t>
    <phoneticPr fontId="11" type="noConversion"/>
  </si>
  <si>
    <t>1. 최윤정 사원 메뉴 서브시, 서브액션</t>
    <phoneticPr fontId="11" type="noConversion"/>
  </si>
  <si>
    <t>과 멘트부분 점검하여 수정 보완 하였</t>
    <phoneticPr fontId="11" type="noConversion"/>
  </si>
  <si>
    <t>2. 포스점검-김영호 차장님, 이근수주임</t>
    <phoneticPr fontId="11" type="noConversion"/>
  </si>
  <si>
    <t>님 방문 하여 상태 살피고 프린트 늦어</t>
    <phoneticPr fontId="11" type="noConversion"/>
  </si>
  <si>
    <t>지는 문제 해결하였습니다.</t>
    <phoneticPr fontId="11" type="noConversion"/>
  </si>
  <si>
    <t>권민경 님</t>
    <phoneticPr fontId="11" type="noConversion"/>
  </si>
  <si>
    <t>배진숙 님</t>
    <phoneticPr fontId="11" type="noConversion"/>
  </si>
  <si>
    <t>서문 중학교</t>
    <phoneticPr fontId="11" type="noConversion"/>
  </si>
  <si>
    <t>1. 제과 냉동실 식자재 정리및 정돈</t>
    <phoneticPr fontId="11" type="noConversion"/>
  </si>
  <si>
    <t xml:space="preserve">2. 닥트 청소업체 청소및 기름 누수문제 보수 </t>
    <phoneticPr fontId="11" type="noConversion"/>
  </si>
  <si>
    <t>1. 정말순 사원 디너set 에피타이저 교육</t>
    <phoneticPr fontId="11" type="noConversion"/>
  </si>
  <si>
    <t xml:space="preserve">   디너set 파스타 재교육 및 생산</t>
    <phoneticPr fontId="11" type="noConversion"/>
  </si>
  <si>
    <t>2. 이다영 사원 시금치 생면(꼰낄리에) 교육및 생산</t>
    <phoneticPr fontId="11" type="noConversion"/>
  </si>
  <si>
    <t xml:space="preserve">   마레zuppa파스타, 미트볼 파스타 교육및 생산</t>
    <phoneticPr fontId="11" type="noConversion"/>
  </si>
  <si>
    <t xml:space="preserve">   마레 파스타 재교육 및 생산</t>
    <phoneticPr fontId="11" type="noConversion"/>
  </si>
  <si>
    <t>3. 신승훈 사원 피클 재교육, 치킨 커틀렛 재교육및 생산</t>
    <phoneticPr fontId="11" type="noConversion"/>
  </si>
  <si>
    <t xml:space="preserve">   치킨 커틀렛 가니쉬 재교육및 생산</t>
    <phoneticPr fontId="11" type="noConversion"/>
  </si>
  <si>
    <t>감자전분</t>
    <phoneticPr fontId="11" type="noConversion"/>
  </si>
  <si>
    <t>3. 콥샐러드 토핑변경(계란 -&gt; 메추리알)</t>
    <phoneticPr fontId="11" type="noConversion"/>
  </si>
  <si>
    <t>2013.10.22</t>
    <phoneticPr fontId="6" type="noConversion"/>
  </si>
  <si>
    <t>비마이 샐러드, 달팽이 그라틴, 까르보나라 그라틴</t>
    <phoneticPr fontId="11" type="noConversion"/>
  </si>
  <si>
    <t>뽀모도로, 모짜렐라 파스타, 라자냐</t>
    <phoneticPr fontId="11" type="noConversion"/>
  </si>
  <si>
    <t>치킨 커틀렛, 등심스테이크, 웰링턴</t>
    <phoneticPr fontId="11" type="noConversion"/>
  </si>
  <si>
    <t>이준 님</t>
    <phoneticPr fontId="11" type="noConversion"/>
  </si>
  <si>
    <t>남재현 님</t>
    <phoneticPr fontId="11" type="noConversion"/>
  </si>
  <si>
    <t>조은경 님</t>
    <phoneticPr fontId="11" type="noConversion"/>
  </si>
  <si>
    <t>1. 주방 가스배관 작업</t>
    <phoneticPr fontId="11" type="noConversion"/>
  </si>
  <si>
    <t xml:space="preserve">   (작업대, 선반 설치예정 위치)</t>
    <phoneticPr fontId="11" type="noConversion"/>
  </si>
  <si>
    <t>레드와인 글라스 1ea</t>
    <phoneticPr fontId="11" type="noConversion"/>
  </si>
  <si>
    <t>1. 김유미 사원 디너 set파스타 생면 양조절 교육</t>
    <phoneticPr fontId="11" type="noConversion"/>
  </si>
  <si>
    <t xml:space="preserve">   주방업무 다수 오더생산시 행동요령 재교육</t>
    <phoneticPr fontId="11" type="noConversion"/>
  </si>
  <si>
    <t>2. 이다영 사원 날치알 크림 파스타, 미트볼 파스타</t>
    <phoneticPr fontId="11" type="noConversion"/>
  </si>
  <si>
    <t xml:space="preserve">   재교육및 생산</t>
    <phoneticPr fontId="11" type="noConversion"/>
  </si>
  <si>
    <t xml:space="preserve">   찹스테이크 소스 교육및 생산, 파스타 메뉴 전반적 교육</t>
    <phoneticPr fontId="11" type="noConversion"/>
  </si>
  <si>
    <t>3. 신승훈 사원 배추피클 재교육및 작업</t>
    <phoneticPr fontId="11" type="noConversion"/>
  </si>
  <si>
    <t xml:space="preserve">   칠리소스 교육및 생산, 블루치즈 드레싱 양조절 생산</t>
    <phoneticPr fontId="11" type="noConversion"/>
  </si>
  <si>
    <t xml:space="preserve">   교육, 치킨커틀렛 생산</t>
    <phoneticPr fontId="11" type="noConversion"/>
  </si>
  <si>
    <t>방풍나물</t>
    <phoneticPr fontId="11" type="noConversion"/>
  </si>
  <si>
    <t>가스배관 작업비</t>
    <phoneticPr fontId="11" type="noConversion"/>
  </si>
  <si>
    <t>2. 이준님(생일) 테이블 까프레제 서비스</t>
    <phoneticPr fontId="11" type="noConversion"/>
  </si>
  <si>
    <t>Zuppa Mare</t>
    <phoneticPr fontId="11" type="noConversion"/>
  </si>
  <si>
    <t>Pas-Mare</t>
    <phoneticPr fontId="11" type="noConversion"/>
  </si>
  <si>
    <t>1.이른시각부터 베이커리 이용 고객님 많았으며 법원 관</t>
    <phoneticPr fontId="11" type="noConversion"/>
  </si>
  <si>
    <t>계자와 주변 직장인 이용 고객님으로 만석으로 진행 되었</t>
    <phoneticPr fontId="11" type="noConversion"/>
  </si>
  <si>
    <t>습니다. 주로 단품 파스타 판매량 좋았습니다.</t>
    <phoneticPr fontId="11" type="noConversion"/>
  </si>
  <si>
    <t>1. 최윤정 사원과 진나현 사원 할인 적</t>
    <phoneticPr fontId="11" type="noConversion"/>
  </si>
  <si>
    <t>용에 대한 교육실시 하였습니다.</t>
    <phoneticPr fontId="11" type="noConversion"/>
  </si>
  <si>
    <t>2. 신규직원 메뉴 제공시, 테이블 응대</t>
    <phoneticPr fontId="11" type="noConversion"/>
  </si>
  <si>
    <t>멘트 이뤄질수 있도록 점검 하였습니다.</t>
    <phoneticPr fontId="11" type="noConversion"/>
  </si>
  <si>
    <t>2. 이준(지안이네)고객님 와이프 생일로 매장이용해 주셨</t>
    <phoneticPr fontId="11" type="noConversion"/>
  </si>
  <si>
    <t>으며 서비스로 카프레제 제공 하였습니다.</t>
    <phoneticPr fontId="11" type="noConversion"/>
  </si>
  <si>
    <t>2013.10.23.</t>
    <phoneticPr fontId="6" type="noConversion"/>
  </si>
  <si>
    <t>1.런치타임 주변 회사 단체 고객님외 학부모 모임 이용 고</t>
    <phoneticPr fontId="11" type="noConversion"/>
  </si>
  <si>
    <t>객님, 넥서스출판사 사장님,등 이용고객님 많았으며 세트</t>
    <phoneticPr fontId="11" type="noConversion"/>
  </si>
  <si>
    <t>경 아버님)님 지인분들과 식사 이용해 주셨으며 에피타이</t>
    <phoneticPr fontId="11" type="noConversion"/>
  </si>
  <si>
    <t>져 서비스 제공 하였습니다.</t>
    <phoneticPr fontId="11" type="noConversion"/>
  </si>
  <si>
    <t>1. 신규직원 주문입력시 정확한 내용전</t>
    <phoneticPr fontId="11" type="noConversion"/>
  </si>
  <si>
    <t>달 할수 있도록 하였으며 주문받은후,</t>
    <phoneticPr fontId="11" type="noConversion"/>
  </si>
  <si>
    <t>고객님께 리딩 이뤄져 주문하신 메뉴에</t>
    <phoneticPr fontId="11" type="noConversion"/>
  </si>
  <si>
    <t>확인단계 필요성에 대한부분에 대해서도</t>
    <phoneticPr fontId="11" type="noConversion"/>
  </si>
  <si>
    <t>교육 실시 되었습니다.</t>
    <phoneticPr fontId="11" type="noConversion"/>
  </si>
  <si>
    <t>정영호 님</t>
    <phoneticPr fontId="11" type="noConversion"/>
  </si>
  <si>
    <t>조은혜 님</t>
    <phoneticPr fontId="11" type="noConversion"/>
  </si>
  <si>
    <t>김태진 님</t>
    <phoneticPr fontId="11" type="noConversion"/>
  </si>
  <si>
    <t>오승언 님</t>
    <phoneticPr fontId="11" type="noConversion"/>
  </si>
  <si>
    <t>넥서스</t>
    <phoneticPr fontId="11" type="noConversion"/>
  </si>
  <si>
    <t>정수연 님</t>
    <phoneticPr fontId="11" type="noConversion"/>
  </si>
  <si>
    <t>김지현 님</t>
    <phoneticPr fontId="11" type="noConversion"/>
  </si>
  <si>
    <t>이광운 님</t>
    <phoneticPr fontId="11" type="noConversion"/>
  </si>
  <si>
    <t>4학년 6반</t>
    <phoneticPr fontId="11" type="noConversion"/>
  </si>
  <si>
    <t>1. 포크 커틀렛 테스팅</t>
    <phoneticPr fontId="11" type="noConversion"/>
  </si>
  <si>
    <t>2. 포크 커틀렛 소스 테스팅</t>
    <phoneticPr fontId="11" type="noConversion"/>
  </si>
  <si>
    <t>3. 사무실 냉동고 식자재 정리및 정돈</t>
    <phoneticPr fontId="11" type="noConversion"/>
  </si>
  <si>
    <t>4. 정영호 님 테이블 에피타이저 서비스</t>
    <phoneticPr fontId="11" type="noConversion"/>
  </si>
  <si>
    <t xml:space="preserve">   (비프타르타르, 문어구이, 깔라마리)</t>
    <phoneticPr fontId="11" type="noConversion"/>
  </si>
  <si>
    <t>없음</t>
    <phoneticPr fontId="11" type="noConversion"/>
  </si>
  <si>
    <t>세경 아버님</t>
    <phoneticPr fontId="11" type="noConversion"/>
  </si>
  <si>
    <t>1. 정말순 사원 감자 샐러드 교육및 생산</t>
    <phoneticPr fontId="11" type="noConversion"/>
  </si>
  <si>
    <t xml:space="preserve">   그린페퍼콘 소스 생산</t>
    <phoneticPr fontId="11" type="noConversion"/>
  </si>
  <si>
    <t>2. 스페어립 마리네이드 교육및 작업생산</t>
    <phoneticPr fontId="11" type="noConversion"/>
  </si>
  <si>
    <t xml:space="preserve">   생면 파스타 플레이팅 교육</t>
    <phoneticPr fontId="11" type="noConversion"/>
  </si>
  <si>
    <t>3. 이다영 사원 마레 zuppa파스타 교육및 생산</t>
    <phoneticPr fontId="11" type="noConversion"/>
  </si>
  <si>
    <t xml:space="preserve">   우오바 교육및 깔라마리 조리 재교육및 생산</t>
    <phoneticPr fontId="11" type="noConversion"/>
  </si>
  <si>
    <t>사과</t>
    <phoneticPr fontId="11" type="noConversion"/>
  </si>
  <si>
    <t>출판사사장님</t>
    <phoneticPr fontId="11" type="noConversion"/>
  </si>
  <si>
    <t>와 단품 다양하게 판매량 높았습니다. 디너타임 정영호(세</t>
    <phoneticPr fontId="11" type="noConversion"/>
  </si>
  <si>
    <t>2013.10.24.</t>
    <phoneticPr fontId="6" type="noConversion"/>
  </si>
  <si>
    <t>Tenderloin</t>
    <phoneticPr fontId="11" type="noConversion"/>
  </si>
  <si>
    <t>Fly fish Roe</t>
    <phoneticPr fontId="11" type="noConversion"/>
  </si>
  <si>
    <t xml:space="preserve">1. 런치부터 디너까지 꾸준하게 이용 고객님 있었으며, </t>
    <phoneticPr fontId="11" type="noConversion"/>
  </si>
  <si>
    <t>단골이신 배형근 고객님 방문 이어지고 있습니다.</t>
    <phoneticPr fontId="11" type="noConversion"/>
  </si>
  <si>
    <t>법원 관계자 이용 고객님 꾸준하게 늘고있으며, 10월 말</t>
    <phoneticPr fontId="11" type="noConversion"/>
  </si>
  <si>
    <t>BBQ 행사와 년말 모임행사 적극홍보 필요할 듯 합니다.</t>
    <phoneticPr fontId="11" type="noConversion"/>
  </si>
  <si>
    <t>1. 진나현 사원 오픈조 교육 실시 하였</t>
    <phoneticPr fontId="11" type="noConversion"/>
  </si>
  <si>
    <t xml:space="preserve">2. 신규직원들에게 서비스제공에 대한 </t>
    <phoneticPr fontId="11" type="noConversion"/>
  </si>
  <si>
    <t>부분에 대해 교육실시하여 적재적소에</t>
    <phoneticPr fontId="11" type="noConversion"/>
  </si>
  <si>
    <t>제공하여 감동서비스가 이뤄질수 있도록</t>
    <phoneticPr fontId="11" type="noConversion"/>
  </si>
  <si>
    <t>노건석 님</t>
    <phoneticPr fontId="11" type="noConversion"/>
  </si>
  <si>
    <t>방예림 님</t>
    <phoneticPr fontId="11" type="noConversion"/>
  </si>
  <si>
    <t>이주현 님</t>
    <phoneticPr fontId="11" type="noConversion"/>
  </si>
  <si>
    <t>나보연 님</t>
    <phoneticPr fontId="11" type="noConversion"/>
  </si>
  <si>
    <t>48부</t>
    <phoneticPr fontId="11" type="noConversion"/>
  </si>
  <si>
    <t>안현재 님</t>
    <phoneticPr fontId="11" type="noConversion"/>
  </si>
  <si>
    <t>박경실 님</t>
    <phoneticPr fontId="11" type="noConversion"/>
  </si>
  <si>
    <t>1. 닥트 보완사항 본사직원 방문후 체크</t>
    <phoneticPr fontId="11" type="noConversion"/>
  </si>
  <si>
    <t>2. 배수구 유지정화장치 설치</t>
    <phoneticPr fontId="11" type="noConversion"/>
  </si>
  <si>
    <t>3. 제과 고메위크 디져트 시식</t>
    <phoneticPr fontId="11" type="noConversion"/>
  </si>
  <si>
    <t>1. 정말순 사원 전어작업 재교육및 실습</t>
    <phoneticPr fontId="11" type="noConversion"/>
  </si>
  <si>
    <t>2. 김유미 사원 디너set 에피타이저 교육및 생산</t>
    <phoneticPr fontId="11" type="noConversion"/>
  </si>
  <si>
    <t xml:space="preserve">   감자 soup 재교육및 생산\</t>
    <phoneticPr fontId="11" type="noConversion"/>
  </si>
  <si>
    <t>3. 신승훈 사원 고르곤 졸라치즈 드레싱 생산</t>
    <phoneticPr fontId="11" type="noConversion"/>
  </si>
  <si>
    <t xml:space="preserve">   크루통 재교육및 생산</t>
    <phoneticPr fontId="11" type="noConversion"/>
  </si>
  <si>
    <t>테이프</t>
    <phoneticPr fontId="11" type="noConversion"/>
  </si>
  <si>
    <t>2013.10.25.</t>
    <phoneticPr fontId="6" type="noConversion"/>
  </si>
  <si>
    <t>1. 런치타임 홀과 룸 빠른 테이블 회전하며 이용고객님 많</t>
    <phoneticPr fontId="11" type="noConversion"/>
  </si>
  <si>
    <t>았으며 쌀쌀해진 날씨로 테라스 이용에 불편해 하셨습니다.</t>
    <phoneticPr fontId="11" type="noConversion"/>
  </si>
  <si>
    <t>삿갓난로 등 난방 처리가 이뤄져야 할것같습니다.</t>
    <phoneticPr fontId="11" type="noConversion"/>
  </si>
  <si>
    <t>1.진나현 사원 포스 메뉴 등록교육 실시</t>
    <phoneticPr fontId="11" type="noConversion"/>
  </si>
  <si>
    <t>하여 이용 고객님 편리와 주방과의 커뮤</t>
    <phoneticPr fontId="11" type="noConversion"/>
  </si>
  <si>
    <t>니케이션 이뤄질수 있도록 하였습니다.</t>
    <phoneticPr fontId="11" type="noConversion"/>
  </si>
  <si>
    <t>화장실 롤 휴지</t>
    <phoneticPr fontId="11" type="noConversion"/>
  </si>
  <si>
    <t>이하림 님</t>
    <phoneticPr fontId="11" type="noConversion"/>
  </si>
  <si>
    <t>임보영 님</t>
    <phoneticPr fontId="11" type="noConversion"/>
  </si>
  <si>
    <t>곽윤경 님</t>
    <phoneticPr fontId="11" type="noConversion"/>
  </si>
  <si>
    <t>AGI(조미진 님)</t>
    <phoneticPr fontId="11" type="noConversion"/>
  </si>
  <si>
    <t>1. 포크 커틀렛 소스및 튀김옷 테스팅</t>
    <phoneticPr fontId="11" type="noConversion"/>
  </si>
  <si>
    <t>2. 마레zuppa 미장추가 변경 테스팅</t>
    <phoneticPr fontId="11" type="noConversion"/>
  </si>
  <si>
    <t>3. 신사점에서 대여한 에피타이저 접시 15ea 반납</t>
    <phoneticPr fontId="11" type="noConversion"/>
  </si>
  <si>
    <t>4. 제과장님, 변정환 주임 버섯크림 파스타 시식</t>
    <phoneticPr fontId="11" type="noConversion"/>
  </si>
  <si>
    <t>1. 정말순 사원 레드와인데미글라스 소스 생산</t>
    <phoneticPr fontId="11" type="noConversion"/>
  </si>
  <si>
    <t xml:space="preserve">   마레zuppa파스타 테스팅 교육</t>
    <phoneticPr fontId="11" type="noConversion"/>
  </si>
  <si>
    <t xml:space="preserve">   디너set 에피타이저 첫 생산</t>
    <phoneticPr fontId="11" type="noConversion"/>
  </si>
  <si>
    <t>2. 이다영 사원 마레zuppa파스타 조리방법 재교육및 생산</t>
    <phoneticPr fontId="11" type="noConversion"/>
  </si>
  <si>
    <t xml:space="preserve">   디너set 에피타이저 교육및 날치알 크림 파스타 조리</t>
    <phoneticPr fontId="11" type="noConversion"/>
  </si>
  <si>
    <t xml:space="preserve">   방법 재교육및 실습</t>
    <phoneticPr fontId="11" type="noConversion"/>
  </si>
  <si>
    <t>3. 신승훈 사원 영업시작전 미장 준비작업 재교육</t>
    <phoneticPr fontId="11" type="noConversion"/>
  </si>
  <si>
    <t xml:space="preserve">   set샐러드 드레싱 활용방법 교육</t>
    <phoneticPr fontId="11" type="noConversion"/>
  </si>
  <si>
    <t>식대</t>
    <phoneticPr fontId="11" type="noConversion"/>
  </si>
  <si>
    <t>2013.10.26.</t>
    <phoneticPr fontId="6" type="noConversion"/>
  </si>
  <si>
    <t>서찬석 님</t>
    <phoneticPr fontId="11" type="noConversion"/>
  </si>
  <si>
    <t>이지수 님</t>
    <phoneticPr fontId="11" type="noConversion"/>
  </si>
  <si>
    <t>장현정 님</t>
    <phoneticPr fontId="11" type="noConversion"/>
  </si>
  <si>
    <t>1. 마레 zuppa파스타 달래미장 추가변경</t>
    <phoneticPr fontId="11" type="noConversion"/>
  </si>
  <si>
    <t>2. 사워크림 치즈딥소스 변경(건포도-&gt;크렌베리)</t>
    <phoneticPr fontId="11" type="noConversion"/>
  </si>
  <si>
    <t>1. 김유미 사원 스페어립(단품) 조리교육및 생산</t>
    <phoneticPr fontId="11" type="noConversion"/>
  </si>
  <si>
    <t xml:space="preserve">   아프리카 소스 레시피 교육</t>
    <phoneticPr fontId="11" type="noConversion"/>
  </si>
  <si>
    <t>2. 이다영 사원 모짜렐라 파스타(단품) 간조절 교육</t>
    <phoneticPr fontId="11" type="noConversion"/>
  </si>
  <si>
    <t xml:space="preserve">   마레 zuppa파스타 변경내용 교육및 생산</t>
    <phoneticPr fontId="11" type="noConversion"/>
  </si>
  <si>
    <t xml:space="preserve">   치킨 커틀렛 가니쉬및 소스 교육후 생산</t>
    <phoneticPr fontId="11" type="noConversion"/>
  </si>
  <si>
    <t>3. 신승훈 사원 치킨 커틀렛 조리 재교육및 가니쉬 재교육</t>
    <phoneticPr fontId="11" type="noConversion"/>
  </si>
  <si>
    <t>건전지</t>
    <phoneticPr fontId="11" type="noConversion"/>
  </si>
  <si>
    <t>Fpas- MoZZA</t>
    <phoneticPr fontId="11" type="noConversion"/>
  </si>
  <si>
    <t>Pomodoro</t>
    <phoneticPr fontId="11" type="noConversion"/>
  </si>
  <si>
    <t>Wellington</t>
    <phoneticPr fontId="11" type="noConversion"/>
  </si>
  <si>
    <t>Cobb</t>
    <phoneticPr fontId="11" type="noConversion"/>
  </si>
  <si>
    <t>1. 주말 이용 고객님 꾸준하게 있었으며 아이를 동반한 가</t>
    <phoneticPr fontId="11" type="noConversion"/>
  </si>
  <si>
    <t>족단위로 어린이에 입맛에 맞춘 자극적이지 않는 모짜렐라</t>
    <phoneticPr fontId="11" type="noConversion"/>
  </si>
  <si>
    <t>파스타와 포모도로 파스타 판매량이 좋았습니다.</t>
    <phoneticPr fontId="11" type="noConversion"/>
  </si>
  <si>
    <t>1. 최윤정 사원과 차현욱 사원 호박 생면</t>
    <phoneticPr fontId="11" type="noConversion"/>
  </si>
  <si>
    <t>으로 바뀐 모짜렐라 파스타 시식과 교육</t>
    <phoneticPr fontId="11" type="noConversion"/>
  </si>
  <si>
    <t>실시하였습니다.</t>
    <phoneticPr fontId="11" type="noConversion"/>
  </si>
  <si>
    <t>2013.10.27.</t>
    <phoneticPr fontId="6" type="noConversion"/>
  </si>
  <si>
    <t>신지영 님</t>
    <phoneticPr fontId="11" type="noConversion"/>
  </si>
  <si>
    <t>1:30~2:00</t>
    <phoneticPr fontId="11" type="noConversion"/>
  </si>
  <si>
    <t>하수경 님</t>
    <phoneticPr fontId="11" type="noConversion"/>
  </si>
  <si>
    <t>5+2</t>
    <phoneticPr fontId="11" type="noConversion"/>
  </si>
  <si>
    <t>신재형 님</t>
    <phoneticPr fontId="11" type="noConversion"/>
  </si>
  <si>
    <t>1.락커룸, 사무실 청소</t>
    <phoneticPr fontId="11" type="noConversion"/>
  </si>
  <si>
    <t>2.주방 바닥 청소 및 냉장고 성애 제거</t>
    <phoneticPr fontId="11" type="noConversion"/>
  </si>
  <si>
    <t>3.홀 직원 봉골레 시식</t>
    <phoneticPr fontId="11" type="noConversion"/>
  </si>
  <si>
    <t>1. 이다영 사원 봉골레 교육 및 테스팅</t>
    <phoneticPr fontId="11" type="noConversion"/>
  </si>
  <si>
    <t xml:space="preserve">   머쉬룸 파스타 재교육</t>
    <phoneticPr fontId="11" type="noConversion"/>
  </si>
  <si>
    <t>2. 신승훈 사원 버터 교육 및 생산</t>
    <phoneticPr fontId="11" type="noConversion"/>
  </si>
  <si>
    <t xml:space="preserve">   무피클 교육 및 생산</t>
    <phoneticPr fontId="11" type="noConversion"/>
  </si>
  <si>
    <t>알비트</t>
    <phoneticPr fontId="11" type="noConversion"/>
  </si>
  <si>
    <t>Escargo</t>
    <phoneticPr fontId="11" type="noConversion"/>
  </si>
  <si>
    <t>Tenderloin</t>
    <phoneticPr fontId="11" type="noConversion"/>
  </si>
  <si>
    <t>Crab</t>
    <phoneticPr fontId="11" type="noConversion"/>
  </si>
  <si>
    <t>Sal-B.my</t>
    <phoneticPr fontId="11" type="noConversion"/>
  </si>
  <si>
    <t>1. 런치와 디너 꾸준하게 이용고객님 있었으며 주로 가족</t>
    <phoneticPr fontId="11" type="noConversion"/>
  </si>
  <si>
    <t>단위로 단품 파스타 이용율 높았습니다.</t>
    <phoneticPr fontId="11" type="noConversion"/>
  </si>
  <si>
    <t>1. 최윤정 사원 봉골레 시식과 교육 실</t>
    <phoneticPr fontId="11" type="noConversion"/>
  </si>
  <si>
    <t>시되어 조개에 대한 식자료 코멘트부분</t>
    <phoneticPr fontId="11" type="noConversion"/>
  </si>
  <si>
    <t>점검하였습니다.</t>
    <phoneticPr fontId="11" type="noConversion"/>
  </si>
  <si>
    <t>2013.10.28.</t>
    <phoneticPr fontId="6" type="noConversion"/>
  </si>
  <si>
    <t>Shirimf burger</t>
    <phoneticPr fontId="11" type="noConversion"/>
  </si>
  <si>
    <t>이하림 님</t>
    <phoneticPr fontId="11" type="noConversion"/>
  </si>
  <si>
    <t>황규림 님</t>
    <phoneticPr fontId="11" type="noConversion"/>
  </si>
  <si>
    <t>김남수 님</t>
    <phoneticPr fontId="11" type="noConversion"/>
  </si>
  <si>
    <t>1. 우오바, 버섯크림 파스타, 봉골레 파스타</t>
    <phoneticPr fontId="11" type="noConversion"/>
  </si>
  <si>
    <t xml:space="preserve">   시식(홀, 주방)</t>
    <phoneticPr fontId="11" type="noConversion"/>
  </si>
  <si>
    <t>2. 할로윈 바비큐 소스및 식자재 준비</t>
    <phoneticPr fontId="11" type="noConversion"/>
  </si>
  <si>
    <t>3. 김용욱 주임 기름누수 2차보완 미팅</t>
    <phoneticPr fontId="11" type="noConversion"/>
  </si>
  <si>
    <t>시져 샐러드, 달팽이 그라틴, 까르보나라 그라틴</t>
    <phoneticPr fontId="11" type="noConversion"/>
  </si>
  <si>
    <t>뽀모도로, 봉골레</t>
    <phoneticPr fontId="11" type="noConversion"/>
  </si>
  <si>
    <t>치킨 커틀렛, 찹스테이크, 등심 스테이크</t>
    <phoneticPr fontId="11" type="noConversion"/>
  </si>
  <si>
    <t>1. 정말순 사원 디너 set 에피타이저 생산</t>
    <phoneticPr fontId="11" type="noConversion"/>
  </si>
  <si>
    <t>2. 김유미 사원 디너 set 파스타 재교육및 생산</t>
    <phoneticPr fontId="11" type="noConversion"/>
  </si>
  <si>
    <t xml:space="preserve">   바비큐 소스 교육</t>
    <phoneticPr fontId="11" type="noConversion"/>
  </si>
  <si>
    <t xml:space="preserve">   할로윈 바베큐 소스 생산</t>
    <phoneticPr fontId="11" type="noConversion"/>
  </si>
  <si>
    <t>3. 이다영 사원 꽃게 파스타, 봉골레 파스타 조리 재교육</t>
    <phoneticPr fontId="11" type="noConversion"/>
  </si>
  <si>
    <t xml:space="preserve">   우오바, 버섯크림 파스타 교육및 테스팅 시식 생산</t>
    <phoneticPr fontId="11" type="noConversion"/>
  </si>
  <si>
    <t xml:space="preserve">   디너 set 파스타 교육및 생산</t>
    <phoneticPr fontId="11" type="noConversion"/>
  </si>
  <si>
    <t>양파</t>
    <phoneticPr fontId="11" type="noConversion"/>
  </si>
  <si>
    <t>아름다운 피부과 원장님</t>
    <phoneticPr fontId="11" type="noConversion"/>
  </si>
  <si>
    <t>Beefburger</t>
    <phoneticPr fontId="11" type="noConversion"/>
  </si>
  <si>
    <t>1. 많은 손님은 아니었지만 재방문 이어지고 있으며 음식</t>
    <phoneticPr fontId="11" type="noConversion"/>
  </si>
  <si>
    <t>문의 들어 오고 있습니다.</t>
    <phoneticPr fontId="11" type="noConversion"/>
  </si>
  <si>
    <t xml:space="preserve">에대한 좋은 평 받고 있습니다. 31일 할로윈 바비큐 예약 </t>
    <phoneticPr fontId="11" type="noConversion"/>
  </si>
  <si>
    <t>1. 최윤정 사원과 진나현 사원 우오바와</t>
    <phoneticPr fontId="11" type="noConversion"/>
  </si>
  <si>
    <t xml:space="preserve"> 버섯 크림파스타 봉골레 시식과 교육</t>
    <phoneticPr fontId="11" type="noConversion"/>
  </si>
  <si>
    <t>실시 되었으며 메뉴의 특징에 대해 서로</t>
    <phoneticPr fontId="11" type="noConversion"/>
  </si>
  <si>
    <t>의견 공유하며 고객님께 어필할수 있는</t>
    <phoneticPr fontId="11" type="noConversion"/>
  </si>
  <si>
    <t>멘트부분 정리 하였습니다.</t>
    <phoneticPr fontId="11" type="noConversion"/>
  </si>
  <si>
    <t>진동벨 어뎁터 구입</t>
    <phoneticPr fontId="11" type="noConversion"/>
  </si>
  <si>
    <t xml:space="preserve">진동벨 어뎁터 운임비 </t>
    <phoneticPr fontId="11" type="noConversion"/>
  </si>
  <si>
    <t>2013.10.29.</t>
    <phoneticPr fontId="6" type="noConversion"/>
  </si>
  <si>
    <t>없음</t>
    <phoneticPr fontId="11" type="noConversion"/>
  </si>
  <si>
    <t>오상현 님</t>
    <phoneticPr fontId="11" type="noConversion"/>
  </si>
  <si>
    <t xml:space="preserve">사장님 </t>
    <phoneticPr fontId="11" type="noConversion"/>
  </si>
  <si>
    <t>고혜영</t>
    <phoneticPr fontId="11" type="noConversion"/>
  </si>
  <si>
    <t>이강원</t>
    <phoneticPr fontId="11" type="noConversion"/>
  </si>
  <si>
    <t>1. 바비큐 파티(사장님)</t>
    <phoneticPr fontId="11" type="noConversion"/>
  </si>
  <si>
    <t>2. 푸아그라 미니버거 테스팅</t>
    <phoneticPr fontId="11" type="noConversion"/>
  </si>
  <si>
    <t xml:space="preserve">   아나나스(파인애플) 샐러드, 귤, 샐러드 등)</t>
    <phoneticPr fontId="11" type="noConversion"/>
  </si>
  <si>
    <t xml:space="preserve">   (립, 소시지, 미니버거 패티, 구운야채, soup</t>
    <phoneticPr fontId="11" type="noConversion"/>
  </si>
  <si>
    <t>1. 정말순 사원 바비큐 햄버거 패티작업 교육및 생산</t>
    <phoneticPr fontId="11" type="noConversion"/>
  </si>
  <si>
    <t xml:space="preserve">   바비큐 요리 조리방법 교육</t>
    <phoneticPr fontId="11" type="noConversion"/>
  </si>
  <si>
    <t>2. 김유미 사원 단호박 soup 생산</t>
    <phoneticPr fontId="11" type="noConversion"/>
  </si>
  <si>
    <t xml:space="preserve">   바비큐 햄버거 패티 조리교육및 생산</t>
    <phoneticPr fontId="11" type="noConversion"/>
  </si>
  <si>
    <t xml:space="preserve">   아나나스(파인애플)샐러드 교육및 생산</t>
    <phoneticPr fontId="11" type="noConversion"/>
  </si>
  <si>
    <t>3. 신승훈 사원 바비큐 샐러드 준비작업 교육</t>
    <phoneticPr fontId="11" type="noConversion"/>
  </si>
  <si>
    <t>파인애플</t>
    <phoneticPr fontId="11" type="noConversion"/>
  </si>
  <si>
    <t>새송이</t>
    <phoneticPr fontId="11" type="noConversion"/>
  </si>
  <si>
    <t>애호박</t>
    <phoneticPr fontId="11" type="noConversion"/>
  </si>
  <si>
    <t>고구마</t>
    <phoneticPr fontId="11" type="noConversion"/>
  </si>
  <si>
    <t>파프리카</t>
    <phoneticPr fontId="11" type="noConversion"/>
  </si>
  <si>
    <t>귤</t>
    <phoneticPr fontId="11" type="noConversion"/>
  </si>
  <si>
    <t>식대(주방4)</t>
    <phoneticPr fontId="11" type="noConversion"/>
  </si>
  <si>
    <t>커피</t>
    <phoneticPr fontId="11" type="noConversion"/>
  </si>
  <si>
    <t>식대(홀2)</t>
    <phoneticPr fontId="11" type="noConversion"/>
  </si>
  <si>
    <t>한수봉 님</t>
    <phoneticPr fontId="11" type="noConversion"/>
  </si>
  <si>
    <t>김도현 님</t>
    <phoneticPr fontId="11" type="noConversion"/>
  </si>
  <si>
    <t>김유람 님</t>
    <phoneticPr fontId="11" type="noConversion"/>
  </si>
  <si>
    <t>최지영 님</t>
    <phoneticPr fontId="11" type="noConversion"/>
  </si>
  <si>
    <t>최수지 님</t>
    <phoneticPr fontId="11" type="noConversion"/>
  </si>
  <si>
    <t>법무부</t>
    <phoneticPr fontId="11" type="noConversion"/>
  </si>
  <si>
    <t>민사11단독</t>
    <phoneticPr fontId="11" type="noConversion"/>
  </si>
  <si>
    <t>오희경 님</t>
    <phoneticPr fontId="11" type="noConversion"/>
  </si>
  <si>
    <t>1. 할로윈 바비큐 준비</t>
    <phoneticPr fontId="11" type="noConversion"/>
  </si>
  <si>
    <t>2. 할로윈 호박 카빙</t>
    <phoneticPr fontId="11" type="noConversion"/>
  </si>
  <si>
    <t>1. 정말순 사원 바비큐 라자냐 교육및 생산</t>
    <phoneticPr fontId="11" type="noConversion"/>
  </si>
  <si>
    <t xml:space="preserve">   할로윈 바비큐 호박 카빙작업</t>
    <phoneticPr fontId="11" type="noConversion"/>
  </si>
  <si>
    <t>2. 김유미 사원 아프리카 소스 교육및 준비작업</t>
    <phoneticPr fontId="11" type="noConversion"/>
  </si>
  <si>
    <t xml:space="preserve">   찹스테이크 교육및 생산</t>
    <phoneticPr fontId="11" type="noConversion"/>
  </si>
  <si>
    <t>3. 이다영 사원 치킨 커틀렛 가니쉬 감자 조리교육</t>
    <phoneticPr fontId="11" type="noConversion"/>
  </si>
  <si>
    <t xml:space="preserve">   미트볼 파스타 교육및 생산</t>
    <phoneticPr fontId="11" type="noConversion"/>
  </si>
  <si>
    <t>4. 신승훈 사원 치킨 커틀렛 재교육및 생산\</t>
    <phoneticPr fontId="11" type="noConversion"/>
  </si>
  <si>
    <t xml:space="preserve">   고르곤 졸라 치즈드레싱 생산</t>
    <phoneticPr fontId="11" type="noConversion"/>
  </si>
  <si>
    <t>식대(주방3)</t>
    <phoneticPr fontId="11" type="noConversion"/>
  </si>
  <si>
    <t>무</t>
    <phoneticPr fontId="11" type="noConversion"/>
  </si>
  <si>
    <t>2013.10.31.</t>
    <phoneticPr fontId="6" type="noConversion"/>
  </si>
  <si>
    <t>2013.10.30.</t>
    <phoneticPr fontId="6" type="noConversion"/>
  </si>
  <si>
    <t>양정윤 님</t>
    <phoneticPr fontId="11" type="noConversion"/>
  </si>
  <si>
    <t>민호세 님</t>
    <phoneticPr fontId="11" type="noConversion"/>
  </si>
  <si>
    <t>김미수 님</t>
    <phoneticPr fontId="11" type="noConversion"/>
  </si>
  <si>
    <t>PSC</t>
    <phoneticPr fontId="11" type="noConversion"/>
  </si>
  <si>
    <t>함정희 님</t>
    <phoneticPr fontId="11" type="noConversion"/>
  </si>
  <si>
    <t>최인선 님</t>
    <phoneticPr fontId="11" type="noConversion"/>
  </si>
  <si>
    <t>허미정 님</t>
    <phoneticPr fontId="11" type="noConversion"/>
  </si>
  <si>
    <t>옥동일 님</t>
    <phoneticPr fontId="11" type="noConversion"/>
  </si>
  <si>
    <t>변진영 님</t>
    <phoneticPr fontId="11" type="noConversion"/>
  </si>
  <si>
    <t>신한미 님</t>
    <phoneticPr fontId="11" type="noConversion"/>
  </si>
  <si>
    <t>이민영 님</t>
    <phoneticPr fontId="11" type="noConversion"/>
  </si>
  <si>
    <t>머그잔 1ea</t>
    <phoneticPr fontId="11" type="noConversion"/>
  </si>
  <si>
    <t>1. 할로윈 바비큐 파티</t>
    <phoneticPr fontId="11" type="noConversion"/>
  </si>
  <si>
    <t>2. 김유미 사원 하프지원 근무</t>
    <phoneticPr fontId="11" type="noConversion"/>
  </si>
  <si>
    <t>1. 정말순 사원 바비큐 조리방법및 요령 재교육</t>
    <phoneticPr fontId="11" type="noConversion"/>
  </si>
  <si>
    <t>2. 이다영 사원 떡볶이 그라틴 교육및 생산</t>
    <phoneticPr fontId="11" type="noConversion"/>
  </si>
  <si>
    <t xml:space="preserve">   soup 조리방법 교육및 생산</t>
    <phoneticPr fontId="11" type="noConversion"/>
  </si>
  <si>
    <t>3. 신승훈 사원 시져 드레싱 생산</t>
    <phoneticPr fontId="11" type="noConversion"/>
  </si>
  <si>
    <t xml:space="preserve">   바비큐 과일 디저트 교육및 생산</t>
    <phoneticPr fontId="11" type="noConversion"/>
  </si>
  <si>
    <t>귤</t>
    <phoneticPr fontId="11" type="noConversion"/>
  </si>
  <si>
    <t>파인애플</t>
    <phoneticPr fontId="11" type="noConversion"/>
  </si>
  <si>
    <t>식대(홀1)</t>
    <phoneticPr fontId="11" type="noConversion"/>
  </si>
  <si>
    <t>Tenderloin</t>
    <phoneticPr fontId="11" type="noConversion"/>
  </si>
  <si>
    <t>B.B.Q.이용</t>
    <phoneticPr fontId="11" type="noConversion"/>
  </si>
  <si>
    <t>Crab</t>
    <phoneticPr fontId="11" type="noConversion"/>
  </si>
  <si>
    <t>B.B.Q</t>
    <phoneticPr fontId="11" type="noConversion"/>
  </si>
  <si>
    <t>Chicken Cutlet</t>
    <phoneticPr fontId="11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</si>
</sst>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mm&quot;월&quot;\ dd&quot;일&quot;"/>
  </numFmts>
  <fonts count="13">
    <font>
      <sz val="12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b/>
      <sz val="12"/>
      <color theme="1"/>
      <name val="나눔고딕OTF"/>
      <charset val="129"/>
    </font>
    <font>
      <sz val="12"/>
      <color theme="1"/>
      <name val="나눔고딕OTF"/>
      <charset val="129"/>
    </font>
    <font>
      <sz val="12"/>
      <color rgb="FF000000"/>
      <name val="나눔고딕OTF"/>
      <charset val="129"/>
    </font>
    <font>
      <sz val="8"/>
      <name val="맑은 고딕"/>
      <family val="2"/>
      <scheme val="minor"/>
    </font>
    <font>
      <b/>
      <sz val="15"/>
      <color theme="1"/>
      <name val="나눔고딕OTF"/>
      <charset val="129"/>
    </font>
    <font>
      <b/>
      <sz val="12"/>
      <color rgb="FF000000"/>
      <name val="나눔고딕OTF"/>
      <charset val="129"/>
    </font>
    <font>
      <sz val="10"/>
      <color rgb="FF000000"/>
      <name val="나눔고딕OTF"/>
      <charset val="129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나눔고딕OTF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0" fontId="4" fillId="0" borderId="1" xfId="0" applyFont="1" applyBorder="1"/>
    <xf numFmtId="0" fontId="3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4" fillId="0" borderId="6" xfId="0" applyFont="1" applyBorder="1" applyAlignment="1"/>
    <xf numFmtId="0" fontId="3" fillId="0" borderId="1" xfId="0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center" vertical="center"/>
    </xf>
    <xf numFmtId="41" fontId="5" fillId="0" borderId="1" xfId="35" applyFont="1" applyBorder="1" applyAlignment="1">
      <alignment horizontal="left"/>
    </xf>
    <xf numFmtId="0" fontId="4" fillId="0" borderId="1" xfId="0" applyFont="1" applyBorder="1" applyAlignment="1"/>
    <xf numFmtId="41" fontId="5" fillId="0" borderId="1" xfId="35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1" fontId="5" fillId="0" borderId="11" xfId="35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41" fontId="5" fillId="0" borderId="11" xfId="35" applyFont="1" applyBorder="1" applyAlignment="1">
      <alignment horizontal="left"/>
    </xf>
    <xf numFmtId="0" fontId="5" fillId="0" borderId="17" xfId="0" applyFont="1" applyBorder="1" applyAlignment="1">
      <alignment horizontal="center" vertical="center"/>
    </xf>
    <xf numFmtId="42" fontId="5" fillId="0" borderId="18" xfId="36" applyFont="1" applyBorder="1" applyAlignment="1">
      <alignment horizontal="center" vertical="center"/>
    </xf>
    <xf numFmtId="0" fontId="5" fillId="0" borderId="18" xfId="0" applyFont="1" applyBorder="1" applyAlignment="1"/>
    <xf numFmtId="0" fontId="5" fillId="0" borderId="18" xfId="0" applyFont="1" applyBorder="1" applyAlignment="1">
      <alignment horizontal="center" vertical="center"/>
    </xf>
    <xf numFmtId="41" fontId="5" fillId="0" borderId="18" xfId="35" applyFont="1" applyBorder="1" applyAlignment="1">
      <alignment horizontal="left"/>
    </xf>
    <xf numFmtId="0" fontId="5" fillId="0" borderId="19" xfId="0" applyFont="1" applyBorder="1" applyAlignment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1" xfId="0" applyFont="1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41" fontId="5" fillId="0" borderId="8" xfId="35" applyFont="1" applyBorder="1" applyAlignment="1">
      <alignment horizontal="left"/>
    </xf>
    <xf numFmtId="41" fontId="5" fillId="0" borderId="10" xfId="35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1" fontId="4" fillId="0" borderId="8" xfId="35" applyFont="1" applyBorder="1" applyAlignment="1">
      <alignment horizontal="center"/>
    </xf>
    <xf numFmtId="41" fontId="4" fillId="0" borderId="10" xfId="35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8" xfId="0" applyFont="1" applyBorder="1" applyAlignment="1"/>
    <xf numFmtId="0" fontId="5" fillId="0" borderId="10" xfId="0" applyFont="1" applyBorder="1" applyAlignment="1"/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11" xfId="0" applyFont="1" applyBorder="1" applyAlignment="1"/>
    <xf numFmtId="0" fontId="8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41" fontId="5" fillId="0" borderId="8" xfId="0" applyNumberFormat="1" applyFont="1" applyBorder="1" applyAlignment="1"/>
    <xf numFmtId="0" fontId="5" fillId="0" borderId="11" xfId="0" applyFont="1" applyBorder="1" applyAlignment="1">
      <alignment horizontal="left"/>
    </xf>
    <xf numFmtId="41" fontId="5" fillId="0" borderId="8" xfId="35" applyFont="1" applyBorder="1" applyAlignment="1">
      <alignment horizontal="left"/>
    </xf>
    <xf numFmtId="41" fontId="5" fillId="0" borderId="10" xfId="35" applyFont="1" applyBorder="1" applyAlignment="1">
      <alignment horizontal="left"/>
    </xf>
    <xf numFmtId="41" fontId="5" fillId="0" borderId="8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8" xfId="0" applyFont="1" applyBorder="1" applyAlignment="1">
      <alignment horizontal="left"/>
    </xf>
  </cellXfs>
  <cellStyles count="37">
    <cellStyle name="쉼표 [0]" xfId="35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6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B8" sqref="B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22</v>
      </c>
      <c r="B1" s="185"/>
      <c r="C1" s="185"/>
      <c r="D1" s="185"/>
      <c r="E1" s="185"/>
      <c r="F1" s="185"/>
      <c r="G1" s="185"/>
    </row>
    <row r="2" spans="1:8" ht="20.100000000000001" customHeight="1">
      <c r="A2" s="22" t="s">
        <v>24</v>
      </c>
      <c r="B2" s="186" t="s">
        <v>32</v>
      </c>
      <c r="C2" s="187"/>
      <c r="D2" s="22" t="s">
        <v>1</v>
      </c>
      <c r="E2" s="22" t="s">
        <v>25</v>
      </c>
      <c r="F2" s="23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20" t="s">
        <v>23</v>
      </c>
      <c r="F3" s="20"/>
      <c r="G3" s="191"/>
      <c r="H3" s="191"/>
    </row>
    <row r="4" spans="1:8" ht="20.100000000000001" customHeight="1">
      <c r="A4" s="22" t="s">
        <v>2</v>
      </c>
      <c r="B4" s="192">
        <v>1250400</v>
      </c>
      <c r="C4" s="193"/>
      <c r="D4" s="190"/>
      <c r="E4" s="194" t="s">
        <v>33</v>
      </c>
      <c r="F4" s="195"/>
      <c r="G4" s="196"/>
    </row>
    <row r="5" spans="1:8" ht="20.100000000000001" customHeight="1">
      <c r="A5" s="22" t="s">
        <v>3</v>
      </c>
      <c r="B5" s="197">
        <f>B6-B4</f>
        <v>1098220</v>
      </c>
      <c r="C5" s="198"/>
      <c r="D5" s="190"/>
      <c r="E5" s="199" t="s">
        <v>34</v>
      </c>
      <c r="F5" s="200"/>
      <c r="G5" s="201"/>
    </row>
    <row r="6" spans="1:8" ht="20.100000000000001" customHeight="1">
      <c r="A6" s="22" t="s">
        <v>4</v>
      </c>
      <c r="B6" s="192">
        <v>2348620</v>
      </c>
      <c r="C6" s="193"/>
      <c r="D6" s="190"/>
      <c r="E6" s="202" t="s">
        <v>35</v>
      </c>
      <c r="F6" s="203"/>
      <c r="G6" s="204"/>
    </row>
    <row r="7" spans="1:8" ht="27.95" customHeight="1">
      <c r="A7" s="24" t="s">
        <v>14</v>
      </c>
      <c r="B7" s="24"/>
      <c r="C7" s="24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52</v>
      </c>
      <c r="C8" s="1">
        <v>7</v>
      </c>
      <c r="D8" s="205" t="s">
        <v>5</v>
      </c>
      <c r="E8" s="8" t="s">
        <v>49</v>
      </c>
      <c r="F8" s="23"/>
      <c r="G8" s="5"/>
    </row>
    <row r="9" spans="1:8" ht="20.100000000000001" customHeight="1">
      <c r="A9" s="199"/>
      <c r="B9" s="1" t="s">
        <v>53</v>
      </c>
      <c r="C9" s="1">
        <v>4</v>
      </c>
      <c r="D9" s="206"/>
      <c r="E9" s="1" t="s">
        <v>50</v>
      </c>
      <c r="F9" s="23"/>
      <c r="G9" s="23"/>
    </row>
    <row r="10" spans="1:8" ht="20.100000000000001" customHeight="1">
      <c r="A10" s="199"/>
      <c r="B10" s="1" t="s">
        <v>54</v>
      </c>
      <c r="C10" s="1">
        <v>20</v>
      </c>
      <c r="D10" s="206"/>
      <c r="E10" s="1" t="s">
        <v>51</v>
      </c>
      <c r="F10" s="23"/>
      <c r="G10" s="23"/>
    </row>
    <row r="11" spans="1:8" ht="20.100000000000001" customHeight="1">
      <c r="A11" s="202"/>
      <c r="B11" s="1" t="s">
        <v>55</v>
      </c>
      <c r="C11" s="1">
        <v>4</v>
      </c>
      <c r="D11" s="207"/>
      <c r="E11" s="8"/>
      <c r="F11" s="23"/>
      <c r="G11" s="23"/>
    </row>
    <row r="12" spans="1:8" ht="27.95" customHeight="1">
      <c r="A12" s="24" t="s">
        <v>21</v>
      </c>
      <c r="B12" s="24"/>
      <c r="C12" s="24"/>
      <c r="D12" s="24"/>
      <c r="E12" s="2"/>
      <c r="F12" s="2"/>
      <c r="G12" s="21"/>
    </row>
    <row r="13" spans="1:8" ht="18.95" customHeight="1">
      <c r="A13" s="1"/>
      <c r="B13" s="23" t="s">
        <v>7</v>
      </c>
      <c r="C13" s="23" t="s">
        <v>10</v>
      </c>
      <c r="D13" s="23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4.1666666666666664E-2</v>
      </c>
      <c r="C14" s="25" t="s">
        <v>41</v>
      </c>
      <c r="D14" s="22">
        <v>6</v>
      </c>
      <c r="E14" s="208"/>
      <c r="F14" s="209"/>
      <c r="G14" s="198"/>
    </row>
    <row r="15" spans="1:8" ht="18.95" customHeight="1">
      <c r="A15" s="211"/>
      <c r="B15" s="6">
        <v>0.52083333333333337</v>
      </c>
      <c r="C15" s="25" t="s">
        <v>40</v>
      </c>
      <c r="D15" s="22">
        <v>3</v>
      </c>
      <c r="E15" s="208"/>
      <c r="F15" s="209"/>
      <c r="G15" s="198"/>
    </row>
    <row r="16" spans="1:8" ht="18.95" customHeight="1">
      <c r="A16" s="211"/>
      <c r="B16" s="6">
        <v>0.49305555555555558</v>
      </c>
      <c r="C16" s="25" t="s">
        <v>39</v>
      </c>
      <c r="D16" s="22">
        <v>4</v>
      </c>
      <c r="E16" s="208"/>
      <c r="F16" s="209"/>
      <c r="G16" s="198"/>
    </row>
    <row r="17" spans="1:7" ht="18.95" customHeight="1">
      <c r="A17" s="211"/>
      <c r="B17" s="6">
        <v>0.4375</v>
      </c>
      <c r="C17" s="25" t="s">
        <v>38</v>
      </c>
      <c r="D17" s="22">
        <v>4</v>
      </c>
      <c r="E17" s="208"/>
      <c r="F17" s="209"/>
      <c r="G17" s="198"/>
    </row>
    <row r="18" spans="1:7" ht="18.95" customHeight="1">
      <c r="A18" s="211"/>
      <c r="B18" s="6">
        <v>0.4375</v>
      </c>
      <c r="C18" s="25" t="s">
        <v>37</v>
      </c>
      <c r="D18" s="22">
        <v>2</v>
      </c>
      <c r="E18" s="208"/>
      <c r="F18" s="209"/>
      <c r="G18" s="198"/>
    </row>
    <row r="19" spans="1:7" ht="18.95" customHeight="1">
      <c r="A19" s="211"/>
      <c r="B19" s="6">
        <v>0.5</v>
      </c>
      <c r="C19" s="25" t="s">
        <v>36</v>
      </c>
      <c r="D19" s="22">
        <v>7</v>
      </c>
      <c r="E19" s="208"/>
      <c r="F19" s="209"/>
      <c r="G19" s="198"/>
    </row>
    <row r="20" spans="1:7" ht="18.95" customHeight="1">
      <c r="A20" s="211"/>
      <c r="B20" s="6"/>
      <c r="C20" s="22"/>
      <c r="D20" s="22"/>
      <c r="E20" s="208"/>
      <c r="F20" s="209"/>
      <c r="G20" s="198"/>
    </row>
    <row r="21" spans="1:7" ht="18.95" customHeight="1">
      <c r="A21" s="211"/>
      <c r="B21" s="6"/>
      <c r="C21" s="22"/>
      <c r="D21" s="22"/>
      <c r="E21" s="208"/>
      <c r="F21" s="209"/>
      <c r="G21" s="198"/>
    </row>
    <row r="22" spans="1:7" ht="18.95" customHeight="1">
      <c r="A22" s="212"/>
      <c r="B22" s="6"/>
      <c r="C22" s="22"/>
      <c r="D22" s="22"/>
      <c r="E22" s="208"/>
      <c r="F22" s="209"/>
      <c r="G22" s="198"/>
    </row>
    <row r="23" spans="1:7" ht="20.100000000000001" customHeight="1">
      <c r="A23" s="213" t="s">
        <v>9</v>
      </c>
      <c r="B23" s="6"/>
      <c r="C23" s="22"/>
      <c r="D23" s="22"/>
      <c r="E23" s="214"/>
      <c r="F23" s="214"/>
      <c r="G23" s="214"/>
    </row>
    <row r="24" spans="1:7" ht="21" customHeight="1">
      <c r="A24" s="213"/>
      <c r="B24" s="6"/>
      <c r="C24" s="22"/>
      <c r="D24" s="22"/>
      <c r="E24" s="214"/>
      <c r="F24" s="214"/>
      <c r="G24" s="214"/>
    </row>
    <row r="25" spans="1:7" ht="18.95" customHeight="1">
      <c r="A25" s="213"/>
      <c r="B25" s="6"/>
      <c r="C25" s="22"/>
      <c r="D25" s="22"/>
      <c r="E25" s="214"/>
      <c r="F25" s="214"/>
      <c r="G25" s="214"/>
    </row>
    <row r="26" spans="1:7" ht="18.95" customHeight="1">
      <c r="A26" s="213"/>
      <c r="B26" s="6"/>
      <c r="C26" s="22"/>
      <c r="D26" s="22"/>
      <c r="E26" s="214"/>
      <c r="F26" s="214"/>
      <c r="G26" s="214"/>
    </row>
    <row r="27" spans="1:7" ht="18.95" customHeight="1">
      <c r="A27" s="213"/>
      <c r="B27" s="6"/>
      <c r="C27" s="22"/>
      <c r="D27" s="22"/>
      <c r="E27" s="208"/>
      <c r="F27" s="209"/>
      <c r="G27" s="198"/>
    </row>
    <row r="28" spans="1:7" ht="21.95" customHeight="1">
      <c r="A28" s="213"/>
      <c r="B28" s="6"/>
      <c r="C28" s="22"/>
      <c r="D28" s="22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42</v>
      </c>
      <c r="C30" s="216"/>
      <c r="D30" s="213" t="s">
        <v>30</v>
      </c>
      <c r="E30" s="217" t="s">
        <v>56</v>
      </c>
      <c r="F30" s="218"/>
      <c r="G30" s="219"/>
    </row>
    <row r="31" spans="1:7" ht="18" customHeight="1">
      <c r="A31" s="213"/>
      <c r="B31" s="220" t="s">
        <v>43</v>
      </c>
      <c r="C31" s="220"/>
      <c r="D31" s="213"/>
      <c r="E31" s="221" t="s">
        <v>57</v>
      </c>
      <c r="F31" s="222"/>
      <c r="G31" s="223"/>
    </row>
    <row r="32" spans="1:7" ht="18" customHeight="1">
      <c r="A32" s="213"/>
      <c r="B32" s="224"/>
      <c r="C32" s="224"/>
      <c r="D32" s="213"/>
      <c r="E32" s="221" t="s">
        <v>58</v>
      </c>
      <c r="F32" s="222"/>
      <c r="G32" s="223"/>
    </row>
    <row r="33" spans="1:7" ht="18" customHeight="1">
      <c r="A33" s="213"/>
      <c r="B33" s="224"/>
      <c r="C33" s="224"/>
      <c r="D33" s="213"/>
      <c r="E33" s="221"/>
      <c r="F33" s="222"/>
      <c r="G33" s="223"/>
    </row>
    <row r="34" spans="1:7" ht="18" customHeight="1">
      <c r="A34" s="213"/>
      <c r="B34" s="226"/>
      <c r="C34" s="226"/>
      <c r="D34" s="213"/>
      <c r="E34" s="221"/>
      <c r="F34" s="222"/>
      <c r="G34" s="223"/>
    </row>
    <row r="35" spans="1:7" ht="18.95" customHeight="1">
      <c r="A35" s="213"/>
      <c r="B35" s="226"/>
      <c r="C35" s="226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44</v>
      </c>
      <c r="C40" s="237"/>
      <c r="D40" s="237"/>
      <c r="E40" s="210" t="s">
        <v>6</v>
      </c>
      <c r="F40" s="238" t="s">
        <v>59</v>
      </c>
      <c r="G40" s="238"/>
    </row>
    <row r="41" spans="1:7" ht="20.100000000000001" customHeight="1">
      <c r="A41" s="211"/>
      <c r="B41" s="237" t="s">
        <v>45</v>
      </c>
      <c r="C41" s="237"/>
      <c r="D41" s="237"/>
      <c r="E41" s="211"/>
      <c r="F41" s="238" t="s">
        <v>60</v>
      </c>
      <c r="G41" s="238"/>
    </row>
    <row r="42" spans="1:7" ht="20.100000000000001" customHeight="1">
      <c r="A42" s="211"/>
      <c r="B42" s="237" t="s">
        <v>46</v>
      </c>
      <c r="C42" s="237"/>
      <c r="D42" s="237"/>
      <c r="E42" s="211"/>
      <c r="F42" s="238" t="s">
        <v>61</v>
      </c>
      <c r="G42" s="238"/>
    </row>
    <row r="43" spans="1:7" ht="20.100000000000001" customHeight="1">
      <c r="A43" s="211"/>
      <c r="B43" s="237" t="s">
        <v>47</v>
      </c>
      <c r="C43" s="237"/>
      <c r="D43" s="237"/>
      <c r="E43" s="211"/>
      <c r="F43" s="238" t="s">
        <v>62</v>
      </c>
      <c r="G43" s="238"/>
    </row>
    <row r="44" spans="1:7" ht="20.100000000000001" customHeight="1">
      <c r="A44" s="211"/>
      <c r="B44" s="232"/>
      <c r="C44" s="233"/>
      <c r="D44" s="234"/>
      <c r="E44" s="211"/>
      <c r="F44" s="235"/>
      <c r="G44" s="236"/>
    </row>
    <row r="45" spans="1:7" ht="20.100000000000001" customHeight="1">
      <c r="A45" s="211"/>
      <c r="B45" s="232"/>
      <c r="C45" s="233"/>
      <c r="D45" s="234"/>
      <c r="E45" s="211"/>
      <c r="F45" s="235"/>
      <c r="G45" s="236"/>
    </row>
    <row r="46" spans="1:7" ht="20.100000000000001" customHeight="1">
      <c r="A46" s="211"/>
      <c r="B46" s="237"/>
      <c r="C46" s="237"/>
      <c r="D46" s="237"/>
      <c r="E46" s="211"/>
      <c r="F46" s="238"/>
      <c r="G46" s="238"/>
    </row>
    <row r="47" spans="1:7" ht="20.100000000000001" customHeight="1">
      <c r="A47" s="212"/>
      <c r="B47" s="237"/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2500</v>
      </c>
      <c r="C50" s="10" t="s">
        <v>48</v>
      </c>
      <c r="D50" s="246"/>
      <c r="E50" s="7"/>
      <c r="F50" s="249"/>
      <c r="G50" s="249"/>
    </row>
    <row r="51" spans="1:7" ht="20.100000000000001" customHeight="1">
      <c r="A51" s="246"/>
      <c r="B51" s="9"/>
      <c r="C51" s="10"/>
      <c r="D51" s="246"/>
      <c r="E51" s="7"/>
      <c r="F51" s="249"/>
      <c r="G51" s="249"/>
    </row>
    <row r="52" spans="1:7" ht="20.100000000000001" customHeight="1">
      <c r="A52" s="246"/>
      <c r="B52" s="9"/>
      <c r="C52" s="10"/>
      <c r="D52" s="246"/>
      <c r="E52" s="7"/>
      <c r="F52" s="230"/>
      <c r="G52" s="231"/>
    </row>
    <row r="53" spans="1:7" ht="20.100000000000001" customHeight="1">
      <c r="A53" s="246"/>
      <c r="B53" s="9"/>
      <c r="C53" s="10"/>
      <c r="D53" s="246"/>
      <c r="E53" s="7"/>
      <c r="F53" s="230"/>
      <c r="G53" s="231"/>
    </row>
    <row r="54" spans="1:7" ht="20.100000000000001" customHeight="1">
      <c r="A54" s="246"/>
      <c r="B54" s="9"/>
      <c r="C54" s="10"/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f>SUM(B50:B57)</f>
        <v>2500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22</v>
      </c>
      <c r="B1" s="185"/>
      <c r="C1" s="185"/>
      <c r="D1" s="185"/>
      <c r="E1" s="185"/>
      <c r="F1" s="185"/>
      <c r="G1" s="185"/>
    </row>
    <row r="2" spans="1:8" ht="20.100000000000001" customHeight="1">
      <c r="A2" s="69" t="s">
        <v>24</v>
      </c>
      <c r="B2" s="186" t="s">
        <v>287</v>
      </c>
      <c r="C2" s="187"/>
      <c r="D2" s="69" t="s">
        <v>1</v>
      </c>
      <c r="E2" s="69" t="s">
        <v>25</v>
      </c>
      <c r="F2" s="70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67" t="s">
        <v>23</v>
      </c>
      <c r="F3" s="67"/>
      <c r="G3" s="191"/>
      <c r="H3" s="191"/>
    </row>
    <row r="4" spans="1:8" ht="20.100000000000001" customHeight="1">
      <c r="A4" s="69" t="s">
        <v>2</v>
      </c>
      <c r="B4" s="192">
        <v>1360250</v>
      </c>
      <c r="C4" s="193"/>
      <c r="D4" s="190"/>
      <c r="E4" s="194" t="s">
        <v>222</v>
      </c>
      <c r="F4" s="195"/>
      <c r="G4" s="196"/>
    </row>
    <row r="5" spans="1:8" ht="20.100000000000001" customHeight="1">
      <c r="A5" s="69" t="s">
        <v>3</v>
      </c>
      <c r="B5" s="197">
        <f>B6-B4</f>
        <v>904700</v>
      </c>
      <c r="C5" s="198"/>
      <c r="D5" s="190"/>
      <c r="E5" s="199" t="s">
        <v>221</v>
      </c>
      <c r="F5" s="200"/>
      <c r="G5" s="201"/>
    </row>
    <row r="6" spans="1:8" ht="20.100000000000001" customHeight="1">
      <c r="A6" s="69" t="s">
        <v>4</v>
      </c>
      <c r="B6" s="192">
        <v>2264950</v>
      </c>
      <c r="C6" s="193"/>
      <c r="D6" s="190"/>
      <c r="E6" s="202" t="s">
        <v>35</v>
      </c>
      <c r="F6" s="203"/>
      <c r="G6" s="204"/>
    </row>
    <row r="7" spans="1:8" ht="27.95" customHeight="1">
      <c r="A7" s="71" t="s">
        <v>14</v>
      </c>
      <c r="B7" s="71"/>
      <c r="C7" s="71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52</v>
      </c>
      <c r="C8" s="1">
        <v>11</v>
      </c>
      <c r="D8" s="205" t="s">
        <v>5</v>
      </c>
      <c r="E8" s="1" t="s">
        <v>153</v>
      </c>
      <c r="F8" s="70"/>
      <c r="G8" s="5"/>
    </row>
    <row r="9" spans="1:8" ht="20.100000000000001" customHeight="1">
      <c r="A9" s="199"/>
      <c r="B9" s="1" t="s">
        <v>55</v>
      </c>
      <c r="C9" s="1">
        <v>6</v>
      </c>
      <c r="D9" s="206"/>
      <c r="E9" s="8" t="s">
        <v>288</v>
      </c>
      <c r="F9" s="70"/>
      <c r="G9" s="70"/>
    </row>
    <row r="10" spans="1:8" ht="20.100000000000001" customHeight="1">
      <c r="A10" s="199"/>
      <c r="B10" s="1" t="s">
        <v>275</v>
      </c>
      <c r="C10" s="1">
        <v>4</v>
      </c>
      <c r="D10" s="206"/>
      <c r="E10" s="8" t="s">
        <v>238</v>
      </c>
      <c r="F10" s="70"/>
      <c r="G10" s="70"/>
    </row>
    <row r="11" spans="1:8" ht="20.100000000000001" customHeight="1">
      <c r="A11" s="202"/>
      <c r="B11" s="1"/>
      <c r="C11" s="1"/>
      <c r="D11" s="207"/>
      <c r="E11" s="8"/>
      <c r="F11" s="70"/>
      <c r="G11" s="70"/>
    </row>
    <row r="12" spans="1:8" ht="27.95" customHeight="1">
      <c r="A12" s="71" t="s">
        <v>21</v>
      </c>
      <c r="B12" s="71"/>
      <c r="C12" s="71"/>
      <c r="D12" s="71"/>
      <c r="E12" s="2"/>
      <c r="F12" s="2"/>
      <c r="G12" s="68"/>
    </row>
    <row r="13" spans="1:8" ht="18.95" customHeight="1">
      <c r="A13" s="1"/>
      <c r="B13" s="70" t="s">
        <v>7</v>
      </c>
      <c r="C13" s="70" t="s">
        <v>10</v>
      </c>
      <c r="D13" s="70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0.4375</v>
      </c>
      <c r="C14" s="69" t="s">
        <v>293</v>
      </c>
      <c r="D14" s="69">
        <v>8</v>
      </c>
      <c r="E14" s="208"/>
      <c r="F14" s="209"/>
      <c r="G14" s="198"/>
    </row>
    <row r="15" spans="1:8" ht="18.95" customHeight="1">
      <c r="A15" s="211"/>
      <c r="B15" s="6">
        <v>0.45833333333333331</v>
      </c>
      <c r="C15" s="69" t="s">
        <v>292</v>
      </c>
      <c r="D15" s="69">
        <v>2</v>
      </c>
      <c r="E15" s="208"/>
      <c r="F15" s="209"/>
      <c r="G15" s="198"/>
    </row>
    <row r="16" spans="1:8" ht="18.95" customHeight="1">
      <c r="A16" s="211"/>
      <c r="B16" s="6">
        <v>0.47916666666666669</v>
      </c>
      <c r="C16" s="69" t="s">
        <v>291</v>
      </c>
      <c r="D16" s="69">
        <v>3</v>
      </c>
      <c r="E16" s="208"/>
      <c r="F16" s="209"/>
      <c r="G16" s="198"/>
    </row>
    <row r="17" spans="1:7" ht="18.95" customHeight="1">
      <c r="A17" s="211"/>
      <c r="B17" s="6">
        <v>0.5</v>
      </c>
      <c r="C17" s="69" t="s">
        <v>290</v>
      </c>
      <c r="D17" s="69">
        <v>2</v>
      </c>
      <c r="E17" s="208"/>
      <c r="F17" s="209"/>
      <c r="G17" s="198"/>
    </row>
    <row r="18" spans="1:7" ht="18.95" customHeight="1">
      <c r="A18" s="211"/>
      <c r="B18" s="6"/>
      <c r="C18" s="69"/>
      <c r="D18" s="69"/>
      <c r="E18" s="208"/>
      <c r="F18" s="209"/>
      <c r="G18" s="198"/>
    </row>
    <row r="19" spans="1:7" ht="18.95" customHeight="1">
      <c r="A19" s="211"/>
      <c r="B19" s="6"/>
      <c r="C19" s="69"/>
      <c r="D19" s="69"/>
      <c r="E19" s="208"/>
      <c r="F19" s="209"/>
      <c r="G19" s="198"/>
    </row>
    <row r="20" spans="1:7" ht="18.95" customHeight="1">
      <c r="A20" s="211"/>
      <c r="B20" s="6"/>
      <c r="C20" s="69"/>
      <c r="D20" s="69"/>
      <c r="E20" s="208"/>
      <c r="F20" s="209"/>
      <c r="G20" s="198"/>
    </row>
    <row r="21" spans="1:7" ht="18.95" customHeight="1">
      <c r="A21" s="211"/>
      <c r="B21" s="6"/>
      <c r="C21" s="69"/>
      <c r="D21" s="69"/>
      <c r="E21" s="208"/>
      <c r="F21" s="209"/>
      <c r="G21" s="198"/>
    </row>
    <row r="22" spans="1:7" ht="18.95" customHeight="1">
      <c r="A22" s="212"/>
      <c r="B22" s="6"/>
      <c r="C22" s="69"/>
      <c r="D22" s="69"/>
      <c r="E22" s="208"/>
      <c r="F22" s="209"/>
      <c r="G22" s="198"/>
    </row>
    <row r="23" spans="1:7" ht="20.100000000000001" customHeight="1">
      <c r="A23" s="213" t="s">
        <v>9</v>
      </c>
      <c r="B23" s="6">
        <v>0.3125</v>
      </c>
      <c r="C23" s="69" t="s">
        <v>289</v>
      </c>
      <c r="D23" s="69">
        <v>2</v>
      </c>
      <c r="E23" s="214"/>
      <c r="F23" s="214"/>
      <c r="G23" s="214"/>
    </row>
    <row r="24" spans="1:7" ht="21" customHeight="1">
      <c r="A24" s="213"/>
      <c r="B24" s="6"/>
      <c r="C24" s="69"/>
      <c r="D24" s="69"/>
      <c r="E24" s="214"/>
      <c r="F24" s="214"/>
      <c r="G24" s="214"/>
    </row>
    <row r="25" spans="1:7" ht="18.95" customHeight="1">
      <c r="A25" s="213"/>
      <c r="B25" s="6"/>
      <c r="C25" s="69"/>
      <c r="D25" s="69"/>
      <c r="E25" s="214"/>
      <c r="F25" s="214"/>
      <c r="G25" s="214"/>
    </row>
    <row r="26" spans="1:7" ht="18.95" customHeight="1">
      <c r="A26" s="213"/>
      <c r="B26" s="6"/>
      <c r="C26" s="69"/>
      <c r="D26" s="69"/>
      <c r="E26" s="214"/>
      <c r="F26" s="214"/>
      <c r="G26" s="214"/>
    </row>
    <row r="27" spans="1:7" ht="18.95" customHeight="1">
      <c r="A27" s="213"/>
      <c r="B27" s="6"/>
      <c r="C27" s="69"/>
      <c r="D27" s="69"/>
      <c r="E27" s="208"/>
      <c r="F27" s="209"/>
      <c r="G27" s="198"/>
    </row>
    <row r="28" spans="1:7" ht="21.95" customHeight="1">
      <c r="A28" s="213"/>
      <c r="B28" s="6"/>
      <c r="C28" s="69"/>
      <c r="D28" s="69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294</v>
      </c>
      <c r="C30" s="216"/>
      <c r="D30" s="213" t="s">
        <v>30</v>
      </c>
      <c r="E30" s="217" t="s">
        <v>306</v>
      </c>
      <c r="F30" s="218"/>
      <c r="G30" s="219"/>
    </row>
    <row r="31" spans="1:7" ht="18" customHeight="1">
      <c r="A31" s="213"/>
      <c r="B31" s="220" t="s">
        <v>295</v>
      </c>
      <c r="C31" s="220"/>
      <c r="D31" s="213"/>
      <c r="E31" s="221" t="s">
        <v>307</v>
      </c>
      <c r="F31" s="222"/>
      <c r="G31" s="223"/>
    </row>
    <row r="32" spans="1:7" ht="18" customHeight="1">
      <c r="A32" s="213"/>
      <c r="B32" s="220" t="s">
        <v>296</v>
      </c>
      <c r="C32" s="220"/>
      <c r="D32" s="213"/>
      <c r="E32" s="221" t="s">
        <v>312</v>
      </c>
      <c r="F32" s="222"/>
      <c r="G32" s="223"/>
    </row>
    <row r="33" spans="1:7" ht="18" customHeight="1">
      <c r="A33" s="213"/>
      <c r="B33" s="220" t="s">
        <v>297</v>
      </c>
      <c r="C33" s="220"/>
      <c r="D33" s="213"/>
      <c r="E33" s="221" t="s">
        <v>308</v>
      </c>
      <c r="F33" s="222"/>
      <c r="G33" s="223"/>
    </row>
    <row r="34" spans="1:7" ht="18" customHeight="1">
      <c r="A34" s="213"/>
      <c r="B34" s="224"/>
      <c r="C34" s="224"/>
      <c r="D34" s="213"/>
      <c r="E34" s="221"/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298</v>
      </c>
      <c r="C40" s="237"/>
      <c r="D40" s="237"/>
      <c r="E40" s="210" t="s">
        <v>6</v>
      </c>
      <c r="F40" s="238" t="s">
        <v>309</v>
      </c>
      <c r="G40" s="238"/>
    </row>
    <row r="41" spans="1:7" ht="20.100000000000001" customHeight="1">
      <c r="A41" s="211"/>
      <c r="B41" s="237" t="s">
        <v>299</v>
      </c>
      <c r="C41" s="237"/>
      <c r="D41" s="237"/>
      <c r="E41" s="211"/>
      <c r="F41" s="238" t="s">
        <v>310</v>
      </c>
      <c r="G41" s="238"/>
    </row>
    <row r="42" spans="1:7" ht="20.100000000000001" customHeight="1">
      <c r="A42" s="211"/>
      <c r="B42" s="237" t="s">
        <v>300</v>
      </c>
      <c r="C42" s="237"/>
      <c r="D42" s="237"/>
      <c r="E42" s="211"/>
      <c r="F42" s="238" t="s">
        <v>311</v>
      </c>
      <c r="G42" s="238"/>
    </row>
    <row r="43" spans="1:7" ht="20.100000000000001" customHeight="1">
      <c r="A43" s="211"/>
      <c r="B43" s="237" t="s">
        <v>301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 t="s">
        <v>302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303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/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272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1200</v>
      </c>
      <c r="C50" s="10" t="s">
        <v>304</v>
      </c>
      <c r="D50" s="246"/>
      <c r="E50" s="7"/>
      <c r="F50" s="249"/>
      <c r="G50" s="249"/>
    </row>
    <row r="51" spans="1:7" ht="20.100000000000001" customHeight="1">
      <c r="A51" s="246"/>
      <c r="B51" s="9">
        <v>2000</v>
      </c>
      <c r="C51" s="10" t="s">
        <v>305</v>
      </c>
      <c r="D51" s="246"/>
      <c r="E51" s="7"/>
      <c r="F51" s="249"/>
      <c r="G51" s="249"/>
    </row>
    <row r="52" spans="1:7" ht="20.100000000000001" customHeight="1">
      <c r="A52" s="246"/>
      <c r="B52" s="9">
        <v>4200</v>
      </c>
      <c r="C52" s="10" t="s">
        <v>207</v>
      </c>
      <c r="D52" s="246"/>
      <c r="E52" s="7"/>
      <c r="F52" s="230"/>
      <c r="G52" s="231"/>
    </row>
    <row r="53" spans="1:7" ht="20.100000000000001" customHeight="1">
      <c r="A53" s="246"/>
      <c r="B53" s="9">
        <v>1800</v>
      </c>
      <c r="C53" s="10" t="s">
        <v>48</v>
      </c>
      <c r="D53" s="246"/>
      <c r="E53" s="7"/>
      <c r="F53" s="230"/>
      <c r="G53" s="231"/>
    </row>
    <row r="54" spans="1:7" ht="20.100000000000001" customHeight="1">
      <c r="A54" s="246"/>
      <c r="B54" s="9"/>
      <c r="C54" s="10"/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f>SUM(B50:B57)</f>
        <v>9200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B10" sqref="B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22</v>
      </c>
      <c r="B1" s="185"/>
      <c r="C1" s="185"/>
      <c r="D1" s="185"/>
      <c r="E1" s="185"/>
      <c r="F1" s="185"/>
      <c r="G1" s="185"/>
    </row>
    <row r="2" spans="1:8" ht="20.100000000000001" customHeight="1">
      <c r="A2" s="74" t="s">
        <v>24</v>
      </c>
      <c r="B2" s="186" t="s">
        <v>313</v>
      </c>
      <c r="C2" s="187"/>
      <c r="D2" s="74" t="s">
        <v>1</v>
      </c>
      <c r="E2" s="74" t="s">
        <v>135</v>
      </c>
      <c r="F2" s="75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73" t="s">
        <v>23</v>
      </c>
      <c r="F3" s="73"/>
      <c r="G3" s="191"/>
      <c r="H3" s="191"/>
    </row>
    <row r="4" spans="1:8" ht="20.100000000000001" customHeight="1">
      <c r="A4" s="74" t="s">
        <v>2</v>
      </c>
      <c r="B4" s="192">
        <v>931100</v>
      </c>
      <c r="C4" s="193"/>
      <c r="D4" s="190"/>
      <c r="E4" s="194" t="s">
        <v>222</v>
      </c>
      <c r="F4" s="195"/>
      <c r="G4" s="196"/>
    </row>
    <row r="5" spans="1:8" ht="20.100000000000001" customHeight="1">
      <c r="A5" s="74" t="s">
        <v>3</v>
      </c>
      <c r="B5" s="197">
        <f>B6-B4</f>
        <v>915680</v>
      </c>
      <c r="C5" s="198"/>
      <c r="D5" s="190"/>
      <c r="E5" s="199" t="s">
        <v>221</v>
      </c>
      <c r="F5" s="200"/>
      <c r="G5" s="201"/>
    </row>
    <row r="6" spans="1:8" ht="20.100000000000001" customHeight="1">
      <c r="A6" s="74" t="s">
        <v>4</v>
      </c>
      <c r="B6" s="192">
        <f>1787780+59000</f>
        <v>1846780</v>
      </c>
      <c r="C6" s="193"/>
      <c r="D6" s="190"/>
      <c r="E6" s="202" t="s">
        <v>35</v>
      </c>
      <c r="F6" s="203"/>
      <c r="G6" s="204"/>
    </row>
    <row r="7" spans="1:8" ht="27.95" customHeight="1">
      <c r="A7" s="72" t="s">
        <v>14</v>
      </c>
      <c r="B7" s="72"/>
      <c r="C7" s="72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52</v>
      </c>
      <c r="C8" s="1">
        <v>8</v>
      </c>
      <c r="D8" s="205" t="s">
        <v>5</v>
      </c>
      <c r="E8" s="1" t="s">
        <v>153</v>
      </c>
      <c r="F8" s="75"/>
      <c r="G8" s="5"/>
    </row>
    <row r="9" spans="1:8" ht="20.100000000000001" customHeight="1">
      <c r="A9" s="199"/>
      <c r="B9" s="1" t="s">
        <v>55</v>
      </c>
      <c r="C9" s="1">
        <v>6</v>
      </c>
      <c r="D9" s="206"/>
      <c r="E9" s="8" t="s">
        <v>327</v>
      </c>
      <c r="F9" s="75"/>
      <c r="G9" s="75"/>
    </row>
    <row r="10" spans="1:8" ht="20.100000000000001" customHeight="1">
      <c r="A10" s="199"/>
      <c r="B10" s="1" t="s">
        <v>275</v>
      </c>
      <c r="C10" s="1">
        <v>2</v>
      </c>
      <c r="D10" s="206"/>
      <c r="E10" s="8" t="s">
        <v>238</v>
      </c>
      <c r="F10" s="75"/>
      <c r="G10" s="75"/>
    </row>
    <row r="11" spans="1:8" ht="20.100000000000001" customHeight="1">
      <c r="A11" s="202"/>
      <c r="B11" s="1"/>
      <c r="C11" s="1"/>
      <c r="D11" s="207"/>
      <c r="E11" s="8"/>
      <c r="F11" s="75"/>
      <c r="G11" s="75"/>
    </row>
    <row r="12" spans="1:8" ht="27.95" customHeight="1">
      <c r="A12" s="72" t="s">
        <v>21</v>
      </c>
      <c r="B12" s="72"/>
      <c r="C12" s="72"/>
      <c r="D12" s="72"/>
      <c r="E12" s="2"/>
      <c r="F12" s="2"/>
      <c r="G12" s="76"/>
    </row>
    <row r="13" spans="1:8" ht="18.95" customHeight="1">
      <c r="A13" s="1"/>
      <c r="B13" s="75" t="s">
        <v>7</v>
      </c>
      <c r="C13" s="75" t="s">
        <v>10</v>
      </c>
      <c r="D13" s="75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0.45833333333333331</v>
      </c>
      <c r="C14" s="74" t="s">
        <v>314</v>
      </c>
      <c r="D14" s="74">
        <v>3</v>
      </c>
      <c r="E14" s="208"/>
      <c r="F14" s="209"/>
      <c r="G14" s="198"/>
    </row>
    <row r="15" spans="1:8" ht="18.95" customHeight="1">
      <c r="A15" s="211"/>
      <c r="B15" s="6"/>
      <c r="C15" s="74"/>
      <c r="D15" s="74"/>
      <c r="E15" s="208"/>
      <c r="F15" s="209"/>
      <c r="G15" s="198"/>
    </row>
    <row r="16" spans="1:8" ht="18.95" customHeight="1">
      <c r="A16" s="211"/>
      <c r="B16" s="6"/>
      <c r="C16" s="74"/>
      <c r="D16" s="74"/>
      <c r="E16" s="208"/>
      <c r="F16" s="209"/>
      <c r="G16" s="198"/>
    </row>
    <row r="17" spans="1:7" ht="18.95" customHeight="1">
      <c r="A17" s="211"/>
      <c r="B17" s="6"/>
      <c r="C17" s="74"/>
      <c r="D17" s="74"/>
      <c r="E17" s="208"/>
      <c r="F17" s="209"/>
      <c r="G17" s="198"/>
    </row>
    <row r="18" spans="1:7" ht="18.95" customHeight="1">
      <c r="A18" s="211"/>
      <c r="B18" s="6"/>
      <c r="C18" s="74"/>
      <c r="D18" s="74"/>
      <c r="E18" s="208"/>
      <c r="F18" s="209"/>
      <c r="G18" s="198"/>
    </row>
    <row r="19" spans="1:7" ht="18.95" customHeight="1">
      <c r="A19" s="211"/>
      <c r="B19" s="6"/>
      <c r="C19" s="74"/>
      <c r="D19" s="74"/>
      <c r="E19" s="208"/>
      <c r="F19" s="209"/>
      <c r="G19" s="198"/>
    </row>
    <row r="20" spans="1:7" ht="18.95" customHeight="1">
      <c r="A20" s="211"/>
      <c r="B20" s="6"/>
      <c r="C20" s="74"/>
      <c r="D20" s="74"/>
      <c r="E20" s="208"/>
      <c r="F20" s="209"/>
      <c r="G20" s="198"/>
    </row>
    <row r="21" spans="1:7" ht="18.95" customHeight="1">
      <c r="A21" s="211"/>
      <c r="B21" s="6"/>
      <c r="C21" s="74"/>
      <c r="D21" s="74"/>
      <c r="E21" s="208"/>
      <c r="F21" s="209"/>
      <c r="G21" s="198"/>
    </row>
    <row r="22" spans="1:7" ht="18.95" customHeight="1">
      <c r="A22" s="212"/>
      <c r="B22" s="6"/>
      <c r="C22" s="74"/>
      <c r="D22" s="74"/>
      <c r="E22" s="208"/>
      <c r="F22" s="209"/>
      <c r="G22" s="198"/>
    </row>
    <row r="23" spans="1:7" ht="20.100000000000001" customHeight="1">
      <c r="A23" s="213" t="s">
        <v>9</v>
      </c>
      <c r="B23" s="6">
        <v>0.29166666666666669</v>
      </c>
      <c r="C23" s="74" t="s">
        <v>315</v>
      </c>
      <c r="D23" s="74">
        <v>2</v>
      </c>
      <c r="E23" s="214"/>
      <c r="F23" s="214"/>
      <c r="G23" s="214"/>
    </row>
    <row r="24" spans="1:7" ht="21" customHeight="1">
      <c r="A24" s="213"/>
      <c r="B24" s="6">
        <v>0.33333333333333331</v>
      </c>
      <c r="C24" s="74" t="s">
        <v>316</v>
      </c>
      <c r="D24" s="74">
        <v>2</v>
      </c>
      <c r="E24" s="214"/>
      <c r="F24" s="214"/>
      <c r="G24" s="214"/>
    </row>
    <row r="25" spans="1:7" ht="18.95" customHeight="1">
      <c r="A25" s="213"/>
      <c r="B25" s="6"/>
      <c r="C25" s="74"/>
      <c r="D25" s="74"/>
      <c r="E25" s="214"/>
      <c r="F25" s="214"/>
      <c r="G25" s="214"/>
    </row>
    <row r="26" spans="1:7" ht="18.95" customHeight="1">
      <c r="A26" s="213"/>
      <c r="B26" s="6"/>
      <c r="C26" s="74"/>
      <c r="D26" s="74"/>
      <c r="E26" s="214"/>
      <c r="F26" s="214"/>
      <c r="G26" s="214"/>
    </row>
    <row r="27" spans="1:7" ht="18.95" customHeight="1">
      <c r="A27" s="213"/>
      <c r="B27" s="6"/>
      <c r="C27" s="74"/>
      <c r="D27" s="74"/>
      <c r="E27" s="208"/>
      <c r="F27" s="209"/>
      <c r="G27" s="198"/>
    </row>
    <row r="28" spans="1:7" ht="21.95" customHeight="1">
      <c r="A28" s="213"/>
      <c r="B28" s="6"/>
      <c r="C28" s="74"/>
      <c r="D28" s="74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317</v>
      </c>
      <c r="C30" s="216"/>
      <c r="D30" s="213" t="s">
        <v>30</v>
      </c>
      <c r="E30" s="217" t="s">
        <v>356</v>
      </c>
      <c r="F30" s="218"/>
      <c r="G30" s="219"/>
    </row>
    <row r="31" spans="1:7" ht="18" customHeight="1">
      <c r="A31" s="213"/>
      <c r="B31" s="253"/>
      <c r="C31" s="253"/>
      <c r="D31" s="213"/>
      <c r="E31" s="221" t="s">
        <v>357</v>
      </c>
      <c r="F31" s="222"/>
      <c r="G31" s="223"/>
    </row>
    <row r="32" spans="1:7" ht="18" customHeight="1">
      <c r="A32" s="213"/>
      <c r="B32" s="253"/>
      <c r="C32" s="253"/>
      <c r="D32" s="213"/>
      <c r="E32" s="221"/>
      <c r="F32" s="222"/>
      <c r="G32" s="223"/>
    </row>
    <row r="33" spans="1:7" ht="18" customHeight="1">
      <c r="A33" s="213"/>
      <c r="B33" s="253"/>
      <c r="C33" s="253"/>
      <c r="D33" s="213"/>
      <c r="E33" s="221"/>
      <c r="F33" s="222"/>
      <c r="G33" s="223"/>
    </row>
    <row r="34" spans="1:7" ht="18" customHeight="1">
      <c r="A34" s="213"/>
      <c r="B34" s="253"/>
      <c r="C34" s="253"/>
      <c r="D34" s="213"/>
      <c r="E34" s="221"/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318</v>
      </c>
      <c r="C40" s="237"/>
      <c r="D40" s="237"/>
      <c r="E40" s="210" t="s">
        <v>6</v>
      </c>
      <c r="F40" s="238"/>
      <c r="G40" s="238"/>
    </row>
    <row r="41" spans="1:7" ht="20.100000000000001" customHeight="1">
      <c r="A41" s="211"/>
      <c r="B41" s="237" t="s">
        <v>319</v>
      </c>
      <c r="C41" s="237"/>
      <c r="D41" s="237"/>
      <c r="E41" s="211"/>
      <c r="F41" s="238"/>
      <c r="G41" s="238"/>
    </row>
    <row r="42" spans="1:7" ht="20.100000000000001" customHeight="1">
      <c r="A42" s="211"/>
      <c r="B42" s="237" t="s">
        <v>321</v>
      </c>
      <c r="C42" s="237"/>
      <c r="D42" s="237"/>
      <c r="E42" s="211"/>
      <c r="F42" s="238"/>
      <c r="G42" s="238"/>
    </row>
    <row r="43" spans="1:7" ht="20.100000000000001" customHeight="1">
      <c r="A43" s="211"/>
      <c r="B43" s="237" t="s">
        <v>320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/>
      <c r="C44" s="233"/>
      <c r="D44" s="234"/>
      <c r="E44" s="211"/>
      <c r="F44" s="235"/>
      <c r="G44" s="236"/>
    </row>
    <row r="45" spans="1:7" ht="20.100000000000001" customHeight="1">
      <c r="A45" s="211"/>
      <c r="B45" s="232"/>
      <c r="C45" s="233"/>
      <c r="D45" s="234"/>
      <c r="E45" s="211"/>
      <c r="F45" s="235"/>
      <c r="G45" s="236"/>
    </row>
    <row r="46" spans="1:7" ht="20.100000000000001" customHeight="1">
      <c r="A46" s="211"/>
      <c r="B46" s="237"/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272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12800</v>
      </c>
      <c r="C50" s="10" t="s">
        <v>322</v>
      </c>
      <c r="D50" s="246"/>
      <c r="E50" s="7"/>
      <c r="F50" s="249"/>
      <c r="G50" s="249"/>
    </row>
    <row r="51" spans="1:7" ht="20.100000000000001" customHeight="1">
      <c r="A51" s="246"/>
      <c r="B51" s="9">
        <v>8700</v>
      </c>
      <c r="C51" s="10" t="s">
        <v>323</v>
      </c>
      <c r="D51" s="246"/>
      <c r="E51" s="7"/>
      <c r="F51" s="249"/>
      <c r="G51" s="249"/>
    </row>
    <row r="52" spans="1:7" ht="20.100000000000001" customHeight="1">
      <c r="A52" s="246"/>
      <c r="B52" s="9">
        <v>8000</v>
      </c>
      <c r="C52" s="10" t="s">
        <v>324</v>
      </c>
      <c r="D52" s="246"/>
      <c r="E52" s="7"/>
      <c r="F52" s="230"/>
      <c r="G52" s="231"/>
    </row>
    <row r="53" spans="1:7" ht="20.100000000000001" customHeight="1">
      <c r="A53" s="246"/>
      <c r="B53" s="9">
        <v>2000</v>
      </c>
      <c r="C53" s="10" t="s">
        <v>325</v>
      </c>
      <c r="D53" s="246"/>
      <c r="E53" s="7"/>
      <c r="F53" s="230"/>
      <c r="G53" s="231"/>
    </row>
    <row r="54" spans="1:7" ht="20.100000000000001" customHeight="1">
      <c r="A54" s="246"/>
      <c r="B54" s="9">
        <v>15000</v>
      </c>
      <c r="C54" s="10" t="s">
        <v>326</v>
      </c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f>SUM(B50:B57)</f>
        <v>46500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22</v>
      </c>
      <c r="B1" s="185"/>
      <c r="C1" s="185"/>
      <c r="D1" s="185"/>
      <c r="E1" s="185"/>
      <c r="F1" s="185"/>
      <c r="G1" s="185"/>
    </row>
    <row r="2" spans="1:8" ht="20.100000000000001" customHeight="1">
      <c r="A2" s="79" t="s">
        <v>24</v>
      </c>
      <c r="B2" s="186" t="s">
        <v>328</v>
      </c>
      <c r="C2" s="187"/>
      <c r="D2" s="79" t="s">
        <v>1</v>
      </c>
      <c r="E2" s="79" t="s">
        <v>329</v>
      </c>
      <c r="F2" s="80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77" t="s">
        <v>23</v>
      </c>
      <c r="F3" s="77"/>
      <c r="G3" s="191"/>
      <c r="H3" s="191"/>
    </row>
    <row r="4" spans="1:8" ht="20.100000000000001" customHeight="1">
      <c r="A4" s="79" t="s">
        <v>2</v>
      </c>
      <c r="B4" s="192">
        <v>837100</v>
      </c>
      <c r="C4" s="193"/>
      <c r="D4" s="190"/>
      <c r="E4" s="194" t="s">
        <v>222</v>
      </c>
      <c r="F4" s="195"/>
      <c r="G4" s="196"/>
    </row>
    <row r="5" spans="1:8" ht="20.100000000000001" customHeight="1">
      <c r="A5" s="79" t="s">
        <v>3</v>
      </c>
      <c r="B5" s="197">
        <f>B6-B4</f>
        <v>1301100</v>
      </c>
      <c r="C5" s="198"/>
      <c r="D5" s="190"/>
      <c r="E5" s="199" t="s">
        <v>221</v>
      </c>
      <c r="F5" s="200"/>
      <c r="G5" s="201"/>
    </row>
    <row r="6" spans="1:8" ht="20.100000000000001" customHeight="1">
      <c r="A6" s="79" t="s">
        <v>4</v>
      </c>
      <c r="B6" s="192">
        <v>2138200</v>
      </c>
      <c r="C6" s="193"/>
      <c r="D6" s="190"/>
      <c r="E6" s="202" t="s">
        <v>35</v>
      </c>
      <c r="F6" s="203"/>
      <c r="G6" s="204"/>
    </row>
    <row r="7" spans="1:8" ht="27.95" customHeight="1">
      <c r="A7" s="81" t="s">
        <v>14</v>
      </c>
      <c r="B7" s="81"/>
      <c r="C7" s="81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52</v>
      </c>
      <c r="C8" s="1">
        <v>8</v>
      </c>
      <c r="D8" s="205" t="s">
        <v>5</v>
      </c>
      <c r="E8" s="8" t="s">
        <v>238</v>
      </c>
      <c r="F8" s="80"/>
      <c r="G8" s="5"/>
    </row>
    <row r="9" spans="1:8" ht="20.100000000000001" customHeight="1">
      <c r="A9" s="199"/>
      <c r="B9" s="1" t="s">
        <v>348</v>
      </c>
      <c r="C9" s="1">
        <v>6</v>
      </c>
      <c r="D9" s="206"/>
      <c r="E9" s="8" t="s">
        <v>49</v>
      </c>
      <c r="F9" s="80"/>
      <c r="G9" s="80"/>
    </row>
    <row r="10" spans="1:8" ht="20.100000000000001" customHeight="1">
      <c r="A10" s="199"/>
      <c r="B10" s="1" t="s">
        <v>349</v>
      </c>
      <c r="C10" s="1">
        <v>5</v>
      </c>
      <c r="D10" s="206"/>
      <c r="E10" s="1" t="s">
        <v>84</v>
      </c>
      <c r="F10" s="80"/>
      <c r="G10" s="80"/>
    </row>
    <row r="11" spans="1:8" ht="20.100000000000001" customHeight="1">
      <c r="A11" s="202"/>
      <c r="B11" s="1" t="s">
        <v>53</v>
      </c>
      <c r="C11" s="1">
        <v>4</v>
      </c>
      <c r="D11" s="207"/>
      <c r="E11" s="8"/>
      <c r="F11" s="80"/>
      <c r="G11" s="80"/>
    </row>
    <row r="12" spans="1:8" ht="27.95" customHeight="1">
      <c r="A12" s="81" t="s">
        <v>21</v>
      </c>
      <c r="B12" s="81"/>
      <c r="C12" s="81"/>
      <c r="D12" s="81"/>
      <c r="E12" s="2"/>
      <c r="F12" s="2"/>
      <c r="G12" s="78"/>
    </row>
    <row r="13" spans="1:8" ht="18.95" customHeight="1">
      <c r="A13" s="1"/>
      <c r="B13" s="80" t="s">
        <v>7</v>
      </c>
      <c r="C13" s="80" t="s">
        <v>10</v>
      </c>
      <c r="D13" s="80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6.25E-2</v>
      </c>
      <c r="C14" s="79" t="s">
        <v>334</v>
      </c>
      <c r="D14" s="79">
        <v>7</v>
      </c>
      <c r="E14" s="208" t="s">
        <v>350</v>
      </c>
      <c r="F14" s="209"/>
      <c r="G14" s="198"/>
    </row>
    <row r="15" spans="1:8" ht="18.95" customHeight="1">
      <c r="A15" s="211"/>
      <c r="B15" s="6"/>
      <c r="C15" s="79"/>
      <c r="D15" s="79"/>
      <c r="E15" s="208"/>
      <c r="F15" s="209"/>
      <c r="G15" s="198"/>
    </row>
    <row r="16" spans="1:8" ht="18.95" customHeight="1">
      <c r="A16" s="211"/>
      <c r="B16" s="6"/>
      <c r="C16" s="79"/>
      <c r="D16" s="79"/>
      <c r="E16" s="208"/>
      <c r="F16" s="209"/>
      <c r="G16" s="198"/>
    </row>
    <row r="17" spans="1:7" ht="18.95" customHeight="1">
      <c r="A17" s="211"/>
      <c r="B17" s="6"/>
      <c r="C17" s="79"/>
      <c r="D17" s="79"/>
      <c r="E17" s="208"/>
      <c r="F17" s="209"/>
      <c r="G17" s="198"/>
    </row>
    <row r="18" spans="1:7" ht="18.95" customHeight="1">
      <c r="A18" s="211"/>
      <c r="B18" s="6"/>
      <c r="C18" s="79"/>
      <c r="D18" s="79"/>
      <c r="E18" s="208"/>
      <c r="F18" s="209"/>
      <c r="G18" s="198"/>
    </row>
    <row r="19" spans="1:7" ht="18.95" customHeight="1">
      <c r="A19" s="211"/>
      <c r="B19" s="6"/>
      <c r="C19" s="79"/>
      <c r="D19" s="79"/>
      <c r="E19" s="208"/>
      <c r="F19" s="209"/>
      <c r="G19" s="198"/>
    </row>
    <row r="20" spans="1:7" ht="18.95" customHeight="1">
      <c r="A20" s="211"/>
      <c r="B20" s="6"/>
      <c r="C20" s="79"/>
      <c r="D20" s="79"/>
      <c r="E20" s="208"/>
      <c r="F20" s="209"/>
      <c r="G20" s="198"/>
    </row>
    <row r="21" spans="1:7" ht="18.95" customHeight="1">
      <c r="A21" s="211"/>
      <c r="B21" s="6"/>
      <c r="C21" s="79"/>
      <c r="D21" s="79"/>
      <c r="E21" s="208"/>
      <c r="F21" s="209"/>
      <c r="G21" s="198"/>
    </row>
    <row r="22" spans="1:7" ht="18.95" customHeight="1">
      <c r="A22" s="212"/>
      <c r="B22" s="6"/>
      <c r="C22" s="79"/>
      <c r="D22" s="79"/>
      <c r="E22" s="208"/>
      <c r="F22" s="209"/>
      <c r="G22" s="198"/>
    </row>
    <row r="23" spans="1:7" ht="20.100000000000001" customHeight="1">
      <c r="A23" s="213" t="s">
        <v>9</v>
      </c>
      <c r="B23" s="6">
        <v>0.29166666666666669</v>
      </c>
      <c r="C23" s="79" t="s">
        <v>333</v>
      </c>
      <c r="D23" s="79">
        <v>4</v>
      </c>
      <c r="E23" s="214"/>
      <c r="F23" s="214"/>
      <c r="G23" s="214"/>
    </row>
    <row r="24" spans="1:7" ht="21" customHeight="1">
      <c r="A24" s="213"/>
      <c r="B24" s="6">
        <v>0.27083333333333331</v>
      </c>
      <c r="C24" s="79" t="s">
        <v>332</v>
      </c>
      <c r="D24" s="79">
        <v>6</v>
      </c>
      <c r="E24" s="214"/>
      <c r="F24" s="214"/>
      <c r="G24" s="214"/>
    </row>
    <row r="25" spans="1:7" ht="18.95" customHeight="1">
      <c r="A25" s="213"/>
      <c r="B25" s="6">
        <v>0.27083333333333331</v>
      </c>
      <c r="C25" s="79" t="s">
        <v>331</v>
      </c>
      <c r="D25" s="79">
        <v>2</v>
      </c>
      <c r="E25" s="214"/>
      <c r="F25" s="214"/>
      <c r="G25" s="214"/>
    </row>
    <row r="26" spans="1:7" ht="18.95" customHeight="1">
      <c r="A26" s="213"/>
      <c r="B26" s="6">
        <v>0.25</v>
      </c>
      <c r="C26" s="79" t="s">
        <v>330</v>
      </c>
      <c r="D26" s="79">
        <v>5</v>
      </c>
      <c r="E26" s="214"/>
      <c r="F26" s="214"/>
      <c r="G26" s="214"/>
    </row>
    <row r="27" spans="1:7" ht="18.95" customHeight="1">
      <c r="A27" s="213"/>
      <c r="B27" s="6"/>
      <c r="C27" s="79"/>
      <c r="D27" s="79"/>
      <c r="E27" s="208"/>
      <c r="F27" s="209"/>
      <c r="G27" s="198"/>
    </row>
    <row r="28" spans="1:7" ht="21.95" customHeight="1">
      <c r="A28" s="213"/>
      <c r="B28" s="6"/>
      <c r="C28" s="79"/>
      <c r="D28" s="79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335</v>
      </c>
      <c r="C30" s="216"/>
      <c r="D30" s="213" t="s">
        <v>30</v>
      </c>
      <c r="E30" s="217" t="s">
        <v>351</v>
      </c>
      <c r="F30" s="218"/>
      <c r="G30" s="219"/>
    </row>
    <row r="31" spans="1:7" ht="18" customHeight="1">
      <c r="A31" s="213"/>
      <c r="B31" s="220" t="s">
        <v>336</v>
      </c>
      <c r="C31" s="220"/>
      <c r="D31" s="213"/>
      <c r="E31" s="221" t="s">
        <v>352</v>
      </c>
      <c r="F31" s="222"/>
      <c r="G31" s="223"/>
    </row>
    <row r="32" spans="1:7" ht="18" customHeight="1">
      <c r="A32" s="213"/>
      <c r="B32" s="220" t="s">
        <v>337</v>
      </c>
      <c r="C32" s="220"/>
      <c r="D32" s="213"/>
      <c r="E32" s="221"/>
      <c r="F32" s="222"/>
      <c r="G32" s="223"/>
    </row>
    <row r="33" spans="1:7" ht="18" customHeight="1">
      <c r="A33" s="213"/>
      <c r="B33" s="220" t="s">
        <v>338</v>
      </c>
      <c r="C33" s="220"/>
      <c r="D33" s="213"/>
      <c r="E33" s="221"/>
      <c r="F33" s="222"/>
      <c r="G33" s="223"/>
    </row>
    <row r="34" spans="1:7" ht="18" customHeight="1">
      <c r="A34" s="213"/>
      <c r="B34" s="220" t="s">
        <v>339</v>
      </c>
      <c r="C34" s="220"/>
      <c r="D34" s="213"/>
      <c r="E34" s="221"/>
      <c r="F34" s="222"/>
      <c r="G34" s="223"/>
    </row>
    <row r="35" spans="1:7" ht="18.95" customHeight="1">
      <c r="A35" s="213"/>
      <c r="B35" s="215" t="s">
        <v>340</v>
      </c>
      <c r="C35" s="216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341</v>
      </c>
      <c r="C40" s="237"/>
      <c r="D40" s="237"/>
      <c r="E40" s="210" t="s">
        <v>6</v>
      </c>
      <c r="F40" s="238" t="s">
        <v>353</v>
      </c>
      <c r="G40" s="238"/>
    </row>
    <row r="41" spans="1:7" ht="20.100000000000001" customHeight="1">
      <c r="A41" s="211"/>
      <c r="B41" s="237" t="s">
        <v>342</v>
      </c>
      <c r="C41" s="237"/>
      <c r="D41" s="237"/>
      <c r="E41" s="211"/>
      <c r="F41" s="238" t="s">
        <v>354</v>
      </c>
      <c r="G41" s="238"/>
    </row>
    <row r="42" spans="1:7" ht="20.100000000000001" customHeight="1">
      <c r="A42" s="211"/>
      <c r="B42" s="237" t="s">
        <v>343</v>
      </c>
      <c r="C42" s="237"/>
      <c r="D42" s="237"/>
      <c r="E42" s="211"/>
      <c r="F42" s="238" t="s">
        <v>355</v>
      </c>
      <c r="G42" s="238"/>
    </row>
    <row r="43" spans="1:7" ht="20.100000000000001" customHeight="1">
      <c r="A43" s="211"/>
      <c r="B43" s="237" t="s">
        <v>344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 t="s">
        <v>345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346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/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272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9000</v>
      </c>
      <c r="C50" s="10" t="s">
        <v>347</v>
      </c>
      <c r="D50" s="246"/>
      <c r="E50" s="7"/>
      <c r="F50" s="249"/>
      <c r="G50" s="249"/>
    </row>
    <row r="51" spans="1:7" ht="20.100000000000001" customHeight="1">
      <c r="A51" s="246"/>
      <c r="B51" s="9">
        <v>4200</v>
      </c>
      <c r="C51" s="10" t="s">
        <v>207</v>
      </c>
      <c r="D51" s="246"/>
      <c r="E51" s="7"/>
      <c r="F51" s="249"/>
      <c r="G51" s="249"/>
    </row>
    <row r="52" spans="1:7" ht="20.100000000000001" customHeight="1">
      <c r="A52" s="246"/>
      <c r="B52" s="9">
        <v>3000</v>
      </c>
      <c r="C52" s="10" t="s">
        <v>48</v>
      </c>
      <c r="D52" s="246"/>
      <c r="E52" s="7"/>
      <c r="F52" s="230"/>
      <c r="G52" s="231"/>
    </row>
    <row r="53" spans="1:7" ht="20.100000000000001" customHeight="1">
      <c r="A53" s="246"/>
      <c r="B53" s="9">
        <v>1000</v>
      </c>
      <c r="C53" s="10" t="s">
        <v>132</v>
      </c>
      <c r="D53" s="246"/>
      <c r="E53" s="7"/>
      <c r="F53" s="230"/>
      <c r="G53" s="231"/>
    </row>
    <row r="54" spans="1:7" ht="20.100000000000001" customHeight="1">
      <c r="A54" s="246"/>
      <c r="B54" s="9"/>
      <c r="C54" s="10"/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f>SUM(B50:B57)</f>
        <v>17200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F43" sqref="F43:G43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22</v>
      </c>
      <c r="B1" s="185"/>
      <c r="C1" s="185"/>
      <c r="D1" s="185"/>
      <c r="E1" s="185"/>
      <c r="F1" s="185"/>
      <c r="G1" s="185"/>
    </row>
    <row r="2" spans="1:8" ht="20.100000000000001" customHeight="1">
      <c r="A2" s="84" t="s">
        <v>24</v>
      </c>
      <c r="B2" s="186" t="s">
        <v>358</v>
      </c>
      <c r="C2" s="187"/>
      <c r="D2" s="84" t="s">
        <v>1</v>
      </c>
      <c r="E2" s="84" t="s">
        <v>329</v>
      </c>
      <c r="F2" s="85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83" t="s">
        <v>23</v>
      </c>
      <c r="F3" s="83"/>
      <c r="G3" s="191"/>
      <c r="H3" s="191"/>
    </row>
    <row r="4" spans="1:8" ht="20.100000000000001" customHeight="1">
      <c r="A4" s="84" t="s">
        <v>2</v>
      </c>
      <c r="B4" s="192">
        <v>531700</v>
      </c>
      <c r="C4" s="193"/>
      <c r="D4" s="190"/>
      <c r="E4" s="194" t="s">
        <v>222</v>
      </c>
      <c r="F4" s="195"/>
      <c r="G4" s="196"/>
    </row>
    <row r="5" spans="1:8" ht="20.100000000000001" customHeight="1">
      <c r="A5" s="84" t="s">
        <v>3</v>
      </c>
      <c r="B5" s="197">
        <f>B6-B4</f>
        <v>931760</v>
      </c>
      <c r="C5" s="198"/>
      <c r="D5" s="190"/>
      <c r="E5" s="199" t="s">
        <v>221</v>
      </c>
      <c r="F5" s="200"/>
      <c r="G5" s="201"/>
    </row>
    <row r="6" spans="1:8" ht="20.100000000000001" customHeight="1">
      <c r="A6" s="84" t="s">
        <v>4</v>
      </c>
      <c r="B6" s="192">
        <v>1463460</v>
      </c>
      <c r="C6" s="193"/>
      <c r="D6" s="190"/>
      <c r="E6" s="202" t="s">
        <v>35</v>
      </c>
      <c r="F6" s="203"/>
      <c r="G6" s="204"/>
    </row>
    <row r="7" spans="1:8" ht="27.95" customHeight="1">
      <c r="A7" s="82" t="s">
        <v>14</v>
      </c>
      <c r="B7" s="82"/>
      <c r="C7" s="82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53</v>
      </c>
      <c r="C8" s="1">
        <v>6</v>
      </c>
      <c r="D8" s="205" t="s">
        <v>5</v>
      </c>
      <c r="E8" s="8" t="s">
        <v>238</v>
      </c>
      <c r="F8" s="85"/>
      <c r="G8" s="5"/>
    </row>
    <row r="9" spans="1:8" ht="20.100000000000001" customHeight="1">
      <c r="A9" s="199"/>
      <c r="B9" s="1" t="s">
        <v>52</v>
      </c>
      <c r="C9" s="1">
        <v>5</v>
      </c>
      <c r="D9" s="206"/>
      <c r="E9" s="1" t="s">
        <v>153</v>
      </c>
      <c r="F9" s="85"/>
      <c r="G9" s="85"/>
    </row>
    <row r="10" spans="1:8" ht="20.100000000000001" customHeight="1">
      <c r="A10" s="199"/>
      <c r="B10" s="1" t="s">
        <v>55</v>
      </c>
      <c r="C10" s="1">
        <v>3</v>
      </c>
      <c r="D10" s="206"/>
      <c r="E10" s="8" t="s">
        <v>288</v>
      </c>
      <c r="F10" s="85"/>
      <c r="G10" s="85"/>
    </row>
    <row r="11" spans="1:8" ht="20.100000000000001" customHeight="1">
      <c r="A11" s="202"/>
      <c r="B11" s="1"/>
      <c r="C11" s="1"/>
      <c r="D11" s="207"/>
      <c r="E11" s="8"/>
      <c r="F11" s="85"/>
      <c r="G11" s="85"/>
    </row>
    <row r="12" spans="1:8" ht="27.95" customHeight="1">
      <c r="A12" s="82" t="s">
        <v>21</v>
      </c>
      <c r="B12" s="82"/>
      <c r="C12" s="82"/>
      <c r="D12" s="82"/>
      <c r="E12" s="2"/>
      <c r="F12" s="2"/>
      <c r="G12" s="86"/>
    </row>
    <row r="13" spans="1:8" ht="18.95" customHeight="1">
      <c r="A13" s="1"/>
      <c r="B13" s="85" t="s">
        <v>7</v>
      </c>
      <c r="C13" s="85" t="s">
        <v>10</v>
      </c>
      <c r="D13" s="85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/>
      <c r="C14" s="84"/>
      <c r="D14" s="84"/>
      <c r="E14" s="208"/>
      <c r="F14" s="209"/>
      <c r="G14" s="198"/>
    </row>
    <row r="15" spans="1:8" ht="18.95" customHeight="1">
      <c r="A15" s="211"/>
      <c r="B15" s="6"/>
      <c r="C15" s="84"/>
      <c r="D15" s="84"/>
      <c r="E15" s="208"/>
      <c r="F15" s="209"/>
      <c r="G15" s="198"/>
    </row>
    <row r="16" spans="1:8" ht="18.95" customHeight="1">
      <c r="A16" s="211"/>
      <c r="B16" s="6"/>
      <c r="C16" s="84"/>
      <c r="D16" s="84"/>
      <c r="E16" s="208"/>
      <c r="F16" s="209"/>
      <c r="G16" s="198"/>
    </row>
    <row r="17" spans="1:7" ht="18.95" customHeight="1">
      <c r="A17" s="211"/>
      <c r="B17" s="6"/>
      <c r="C17" s="84"/>
      <c r="D17" s="84"/>
      <c r="E17" s="208"/>
      <c r="F17" s="209"/>
      <c r="G17" s="198"/>
    </row>
    <row r="18" spans="1:7" ht="18.95" customHeight="1">
      <c r="A18" s="211"/>
      <c r="B18" s="6"/>
      <c r="C18" s="84"/>
      <c r="D18" s="84"/>
      <c r="E18" s="208"/>
      <c r="F18" s="209"/>
      <c r="G18" s="198"/>
    </row>
    <row r="19" spans="1:7" ht="18.95" customHeight="1">
      <c r="A19" s="211"/>
      <c r="B19" s="6"/>
      <c r="C19" s="84"/>
      <c r="D19" s="84"/>
      <c r="E19" s="208"/>
      <c r="F19" s="209"/>
      <c r="G19" s="198"/>
    </row>
    <row r="20" spans="1:7" ht="18.95" customHeight="1">
      <c r="A20" s="211"/>
      <c r="B20" s="6"/>
      <c r="C20" s="84"/>
      <c r="D20" s="84"/>
      <c r="E20" s="208"/>
      <c r="F20" s="209"/>
      <c r="G20" s="198"/>
    </row>
    <row r="21" spans="1:7" ht="18.95" customHeight="1">
      <c r="A21" s="211"/>
      <c r="B21" s="6"/>
      <c r="C21" s="84"/>
      <c r="D21" s="84"/>
      <c r="E21" s="208"/>
      <c r="F21" s="209"/>
      <c r="G21" s="198"/>
    </row>
    <row r="22" spans="1:7" ht="18.95" customHeight="1">
      <c r="A22" s="212"/>
      <c r="B22" s="6"/>
      <c r="C22" s="84"/>
      <c r="D22" s="84"/>
      <c r="E22" s="208"/>
      <c r="F22" s="209"/>
      <c r="G22" s="198"/>
    </row>
    <row r="23" spans="1:7" ht="20.100000000000001" customHeight="1">
      <c r="A23" s="213" t="s">
        <v>9</v>
      </c>
      <c r="B23" s="6">
        <v>0.20833333333333334</v>
      </c>
      <c r="C23" s="84" t="s">
        <v>359</v>
      </c>
      <c r="D23" s="84">
        <v>5</v>
      </c>
      <c r="E23" s="214"/>
      <c r="F23" s="214"/>
      <c r="G23" s="214"/>
    </row>
    <row r="24" spans="1:7" ht="21" customHeight="1">
      <c r="A24" s="213"/>
      <c r="B24" s="6"/>
      <c r="C24" s="84"/>
      <c r="D24" s="84"/>
      <c r="E24" s="214"/>
      <c r="F24" s="214"/>
      <c r="G24" s="214"/>
    </row>
    <row r="25" spans="1:7" ht="18.95" customHeight="1">
      <c r="A25" s="213"/>
      <c r="B25" s="6"/>
      <c r="C25" s="84"/>
      <c r="D25" s="84"/>
      <c r="E25" s="214"/>
      <c r="F25" s="214"/>
      <c r="G25" s="214"/>
    </row>
    <row r="26" spans="1:7" ht="18.95" customHeight="1">
      <c r="A26" s="213"/>
      <c r="B26" s="6"/>
      <c r="C26" s="84"/>
      <c r="D26" s="84"/>
      <c r="E26" s="214"/>
      <c r="F26" s="214"/>
      <c r="G26" s="214"/>
    </row>
    <row r="27" spans="1:7" ht="18.95" customHeight="1">
      <c r="A27" s="213"/>
      <c r="B27" s="6"/>
      <c r="C27" s="84"/>
      <c r="D27" s="84"/>
      <c r="E27" s="208"/>
      <c r="F27" s="209"/>
      <c r="G27" s="198"/>
    </row>
    <row r="28" spans="1:7" ht="21.95" customHeight="1">
      <c r="A28" s="213"/>
      <c r="B28" s="6"/>
      <c r="C28" s="84"/>
      <c r="D28" s="84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361</v>
      </c>
      <c r="C30" s="216"/>
      <c r="D30" s="213" t="s">
        <v>30</v>
      </c>
      <c r="E30" s="217" t="s">
        <v>372</v>
      </c>
      <c r="F30" s="218"/>
      <c r="G30" s="219"/>
    </row>
    <row r="31" spans="1:7" ht="18" customHeight="1">
      <c r="A31" s="213"/>
      <c r="B31" s="220" t="s">
        <v>360</v>
      </c>
      <c r="C31" s="220"/>
      <c r="D31" s="213"/>
      <c r="E31" s="221" t="s">
        <v>373</v>
      </c>
      <c r="F31" s="222"/>
      <c r="G31" s="223"/>
    </row>
    <row r="32" spans="1:7" ht="18" customHeight="1">
      <c r="A32" s="213"/>
      <c r="B32" s="220" t="s">
        <v>362</v>
      </c>
      <c r="C32" s="220"/>
      <c r="D32" s="213"/>
      <c r="E32" s="221"/>
      <c r="F32" s="222"/>
      <c r="G32" s="223"/>
    </row>
    <row r="33" spans="1:7" ht="18" customHeight="1">
      <c r="A33" s="213"/>
      <c r="B33" s="224"/>
      <c r="C33" s="224"/>
      <c r="D33" s="213"/>
      <c r="E33" s="221"/>
      <c r="F33" s="222"/>
      <c r="G33" s="223"/>
    </row>
    <row r="34" spans="1:7" ht="18" customHeight="1">
      <c r="A34" s="213"/>
      <c r="B34" s="224"/>
      <c r="C34" s="224"/>
      <c r="D34" s="213"/>
      <c r="E34" s="221"/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363</v>
      </c>
      <c r="C40" s="237"/>
      <c r="D40" s="237"/>
      <c r="E40" s="210" t="s">
        <v>6</v>
      </c>
      <c r="F40" s="238" t="s">
        <v>374</v>
      </c>
      <c r="G40" s="238"/>
    </row>
    <row r="41" spans="1:7" ht="20.100000000000001" customHeight="1">
      <c r="A41" s="211"/>
      <c r="B41" s="237" t="s">
        <v>364</v>
      </c>
      <c r="C41" s="237"/>
      <c r="D41" s="237"/>
      <c r="E41" s="211"/>
      <c r="F41" s="238" t="s">
        <v>375</v>
      </c>
      <c r="G41" s="238"/>
    </row>
    <row r="42" spans="1:7" ht="20.100000000000001" customHeight="1">
      <c r="A42" s="211"/>
      <c r="B42" s="237" t="s">
        <v>365</v>
      </c>
      <c r="C42" s="237"/>
      <c r="D42" s="237"/>
      <c r="E42" s="211"/>
      <c r="F42" s="238" t="s">
        <v>376</v>
      </c>
      <c r="G42" s="238"/>
    </row>
    <row r="43" spans="1:7" ht="20.100000000000001" customHeight="1">
      <c r="A43" s="211"/>
      <c r="B43" s="237" t="s">
        <v>364</v>
      </c>
      <c r="C43" s="237"/>
      <c r="D43" s="237"/>
      <c r="E43" s="211"/>
      <c r="F43" s="238" t="s">
        <v>377</v>
      </c>
      <c r="G43" s="238"/>
    </row>
    <row r="44" spans="1:7" ht="20.100000000000001" customHeight="1">
      <c r="A44" s="211"/>
      <c r="B44" s="232" t="s">
        <v>366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367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 t="s">
        <v>368</v>
      </c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272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1500</v>
      </c>
      <c r="C50" s="10" t="s">
        <v>370</v>
      </c>
      <c r="D50" s="246"/>
      <c r="E50" s="7">
        <v>9000</v>
      </c>
      <c r="F50" s="249" t="s">
        <v>371</v>
      </c>
      <c r="G50" s="249"/>
    </row>
    <row r="51" spans="1:7" ht="20.100000000000001" customHeight="1">
      <c r="A51" s="246"/>
      <c r="B51" s="9">
        <v>2700</v>
      </c>
      <c r="C51" s="10" t="s">
        <v>369</v>
      </c>
      <c r="D51" s="246"/>
      <c r="E51" s="7"/>
      <c r="F51" s="249"/>
      <c r="G51" s="249"/>
    </row>
    <row r="52" spans="1:7" ht="20.100000000000001" customHeight="1">
      <c r="A52" s="246"/>
      <c r="B52" s="9"/>
      <c r="C52" s="10"/>
      <c r="D52" s="246"/>
      <c r="E52" s="7"/>
      <c r="F52" s="230"/>
      <c r="G52" s="231"/>
    </row>
    <row r="53" spans="1:7" ht="20.100000000000001" customHeight="1">
      <c r="A53" s="246"/>
      <c r="B53" s="9"/>
      <c r="C53" s="10"/>
      <c r="D53" s="246"/>
      <c r="E53" s="7"/>
      <c r="F53" s="230"/>
      <c r="G53" s="231"/>
    </row>
    <row r="54" spans="1:7" ht="20.100000000000001" customHeight="1">
      <c r="A54" s="246"/>
      <c r="B54" s="9"/>
      <c r="C54" s="10"/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v>13200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B33" sqref="B33:C33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22</v>
      </c>
      <c r="B1" s="185"/>
      <c r="C1" s="185"/>
      <c r="D1" s="185"/>
      <c r="E1" s="185"/>
      <c r="F1" s="185"/>
      <c r="G1" s="185"/>
    </row>
    <row r="2" spans="1:8" ht="20.100000000000001" customHeight="1">
      <c r="A2" s="89" t="s">
        <v>24</v>
      </c>
      <c r="B2" s="186" t="s">
        <v>378</v>
      </c>
      <c r="C2" s="187"/>
      <c r="D2" s="89" t="s">
        <v>1</v>
      </c>
      <c r="E2" s="89" t="s">
        <v>25</v>
      </c>
      <c r="F2" s="90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87" t="s">
        <v>23</v>
      </c>
      <c r="F3" s="87"/>
      <c r="G3" s="191"/>
      <c r="H3" s="191"/>
    </row>
    <row r="4" spans="1:8" ht="20.100000000000001" customHeight="1">
      <c r="A4" s="89" t="s">
        <v>2</v>
      </c>
      <c r="B4" s="192"/>
      <c r="C4" s="193"/>
      <c r="D4" s="190"/>
      <c r="E4" s="194" t="s">
        <v>380</v>
      </c>
      <c r="F4" s="195"/>
      <c r="G4" s="196"/>
    </row>
    <row r="5" spans="1:8" ht="20.100000000000001" customHeight="1">
      <c r="A5" s="89" t="s">
        <v>3</v>
      </c>
      <c r="B5" s="197"/>
      <c r="C5" s="198"/>
      <c r="D5" s="190"/>
      <c r="E5" s="199" t="s">
        <v>381</v>
      </c>
      <c r="F5" s="200"/>
      <c r="G5" s="201"/>
    </row>
    <row r="6" spans="1:8" ht="20.100000000000001" customHeight="1">
      <c r="A6" s="89" t="s">
        <v>4</v>
      </c>
      <c r="B6" s="192">
        <f>1629400+58600</f>
        <v>1688000</v>
      </c>
      <c r="C6" s="193"/>
      <c r="D6" s="190"/>
      <c r="E6" s="202" t="s">
        <v>379</v>
      </c>
      <c r="F6" s="203"/>
      <c r="G6" s="204"/>
    </row>
    <row r="7" spans="1:8" ht="27.95" customHeight="1">
      <c r="A7" s="91" t="s">
        <v>14</v>
      </c>
      <c r="B7" s="91"/>
      <c r="C7" s="91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418</v>
      </c>
      <c r="C8" s="1" t="s">
        <v>419</v>
      </c>
      <c r="D8" s="205" t="s">
        <v>5</v>
      </c>
      <c r="E8" s="8" t="s">
        <v>238</v>
      </c>
      <c r="F8" s="90"/>
      <c r="G8" s="5"/>
    </row>
    <row r="9" spans="1:8" ht="20.100000000000001" customHeight="1">
      <c r="A9" s="199"/>
      <c r="B9" s="1" t="s">
        <v>420</v>
      </c>
      <c r="C9" s="1">
        <v>4</v>
      </c>
      <c r="D9" s="206"/>
      <c r="E9" s="1" t="s">
        <v>153</v>
      </c>
      <c r="F9" s="90"/>
      <c r="G9" s="90"/>
    </row>
    <row r="10" spans="1:8" ht="20.100000000000001" customHeight="1">
      <c r="A10" s="199"/>
      <c r="B10" s="1" t="s">
        <v>421</v>
      </c>
      <c r="C10" s="1">
        <v>4</v>
      </c>
      <c r="D10" s="206"/>
      <c r="E10" s="8" t="s">
        <v>382</v>
      </c>
      <c r="F10" s="90"/>
      <c r="G10" s="90"/>
    </row>
    <row r="11" spans="1:8" ht="20.100000000000001" customHeight="1">
      <c r="A11" s="202"/>
      <c r="B11" s="1"/>
      <c r="C11" s="1"/>
      <c r="D11" s="207"/>
      <c r="E11" s="8"/>
      <c r="F11" s="90"/>
      <c r="G11" s="90"/>
    </row>
    <row r="12" spans="1:8" ht="27.95" customHeight="1">
      <c r="A12" s="91" t="s">
        <v>21</v>
      </c>
      <c r="B12" s="91"/>
      <c r="C12" s="91"/>
      <c r="D12" s="91"/>
      <c r="E12" s="2"/>
      <c r="F12" s="2"/>
      <c r="G12" s="88"/>
    </row>
    <row r="13" spans="1:8" ht="18.95" customHeight="1">
      <c r="A13" s="1"/>
      <c r="B13" s="90" t="s">
        <v>7</v>
      </c>
      <c r="C13" s="90" t="s">
        <v>10</v>
      </c>
      <c r="D13" s="90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/>
      <c r="C14" s="89"/>
      <c r="D14" s="89"/>
      <c r="E14" s="208"/>
      <c r="F14" s="209"/>
      <c r="G14" s="198"/>
    </row>
    <row r="15" spans="1:8" ht="18.95" customHeight="1">
      <c r="A15" s="211"/>
      <c r="B15" s="6"/>
      <c r="C15" s="89"/>
      <c r="D15" s="89"/>
      <c r="E15" s="208"/>
      <c r="F15" s="209"/>
      <c r="G15" s="198"/>
    </row>
    <row r="16" spans="1:8" ht="18.95" customHeight="1">
      <c r="A16" s="211"/>
      <c r="B16" s="6"/>
      <c r="C16" s="89"/>
      <c r="D16" s="89"/>
      <c r="E16" s="208"/>
      <c r="F16" s="209"/>
      <c r="G16" s="198"/>
    </row>
    <row r="17" spans="1:7" ht="18.95" customHeight="1">
      <c r="A17" s="211"/>
      <c r="B17" s="6"/>
      <c r="C17" s="89"/>
      <c r="D17" s="89"/>
      <c r="E17" s="208"/>
      <c r="F17" s="209"/>
      <c r="G17" s="198"/>
    </row>
    <row r="18" spans="1:7" ht="18.95" customHeight="1">
      <c r="A18" s="211"/>
      <c r="B18" s="6"/>
      <c r="C18" s="89"/>
      <c r="D18" s="89"/>
      <c r="E18" s="208"/>
      <c r="F18" s="209"/>
      <c r="G18" s="198"/>
    </row>
    <row r="19" spans="1:7" ht="18.95" customHeight="1">
      <c r="A19" s="211"/>
      <c r="B19" s="6"/>
      <c r="C19" s="89"/>
      <c r="D19" s="89"/>
      <c r="E19" s="208"/>
      <c r="F19" s="209"/>
      <c r="G19" s="198"/>
    </row>
    <row r="20" spans="1:7" ht="18.95" customHeight="1">
      <c r="A20" s="211"/>
      <c r="B20" s="6"/>
      <c r="C20" s="89"/>
      <c r="D20" s="89"/>
      <c r="E20" s="208"/>
      <c r="F20" s="209"/>
      <c r="G20" s="198"/>
    </row>
    <row r="21" spans="1:7" ht="18.95" customHeight="1">
      <c r="A21" s="211"/>
      <c r="B21" s="6"/>
      <c r="C21" s="89"/>
      <c r="D21" s="89"/>
      <c r="E21" s="208"/>
      <c r="F21" s="209"/>
      <c r="G21" s="198"/>
    </row>
    <row r="22" spans="1:7" ht="18.95" customHeight="1">
      <c r="A22" s="212"/>
      <c r="B22" s="6"/>
      <c r="C22" s="89"/>
      <c r="D22" s="89"/>
      <c r="E22" s="208"/>
      <c r="F22" s="209"/>
      <c r="G22" s="198"/>
    </row>
    <row r="23" spans="1:7" ht="20.100000000000001" customHeight="1">
      <c r="A23" s="213" t="s">
        <v>9</v>
      </c>
      <c r="B23" s="6">
        <v>0.29166666666666669</v>
      </c>
      <c r="C23" s="89" t="s">
        <v>384</v>
      </c>
      <c r="D23" s="89">
        <v>2</v>
      </c>
      <c r="E23" s="214"/>
      <c r="F23" s="214"/>
      <c r="G23" s="214"/>
    </row>
    <row r="24" spans="1:7" ht="21" customHeight="1">
      <c r="A24" s="213"/>
      <c r="B24" s="6">
        <v>0.27083333333333331</v>
      </c>
      <c r="C24" s="89" t="s">
        <v>383</v>
      </c>
      <c r="D24" s="89">
        <v>6</v>
      </c>
      <c r="E24" s="214"/>
      <c r="F24" s="214"/>
      <c r="G24" s="214"/>
    </row>
    <row r="25" spans="1:7" ht="18.95" customHeight="1">
      <c r="A25" s="213"/>
      <c r="B25" s="6"/>
      <c r="C25" s="89"/>
      <c r="D25" s="89"/>
      <c r="E25" s="214"/>
      <c r="F25" s="214"/>
      <c r="G25" s="214"/>
    </row>
    <row r="26" spans="1:7" ht="18.95" customHeight="1">
      <c r="A26" s="213"/>
      <c r="B26" s="6"/>
      <c r="C26" s="89"/>
      <c r="D26" s="89"/>
      <c r="E26" s="214"/>
      <c r="F26" s="214"/>
      <c r="G26" s="214"/>
    </row>
    <row r="27" spans="1:7" ht="18.95" customHeight="1">
      <c r="A27" s="213"/>
      <c r="B27" s="6"/>
      <c r="C27" s="89"/>
      <c r="D27" s="89"/>
      <c r="E27" s="208"/>
      <c r="F27" s="209"/>
      <c r="G27" s="198"/>
    </row>
    <row r="28" spans="1:7" ht="21.95" customHeight="1">
      <c r="A28" s="213"/>
      <c r="B28" s="6"/>
      <c r="C28" s="89"/>
      <c r="D28" s="89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385</v>
      </c>
      <c r="C30" s="216"/>
      <c r="D30" s="213" t="s">
        <v>30</v>
      </c>
      <c r="E30" s="217"/>
      <c r="F30" s="218"/>
      <c r="G30" s="219"/>
    </row>
    <row r="31" spans="1:7" ht="18" customHeight="1">
      <c r="A31" s="213"/>
      <c r="B31" s="220" t="s">
        <v>386</v>
      </c>
      <c r="C31" s="220"/>
      <c r="D31" s="213"/>
      <c r="E31" s="221"/>
      <c r="F31" s="222"/>
      <c r="G31" s="223"/>
    </row>
    <row r="32" spans="1:7" ht="18" customHeight="1">
      <c r="A32" s="213"/>
      <c r="B32" s="220" t="s">
        <v>387</v>
      </c>
      <c r="C32" s="220"/>
      <c r="D32" s="213"/>
      <c r="E32" s="221"/>
      <c r="F32" s="222"/>
      <c r="G32" s="223"/>
    </row>
    <row r="33" spans="1:7" ht="18" customHeight="1">
      <c r="A33" s="213"/>
      <c r="B33" s="220" t="s">
        <v>388</v>
      </c>
      <c r="C33" s="220"/>
      <c r="D33" s="213"/>
      <c r="E33" s="221"/>
      <c r="F33" s="222"/>
      <c r="G33" s="223"/>
    </row>
    <row r="34" spans="1:7" ht="18" customHeight="1">
      <c r="A34" s="213"/>
      <c r="B34" s="224"/>
      <c r="C34" s="224"/>
      <c r="D34" s="213"/>
      <c r="E34" s="221"/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389</v>
      </c>
      <c r="C40" s="237"/>
      <c r="D40" s="237"/>
      <c r="E40" s="210" t="s">
        <v>6</v>
      </c>
      <c r="F40" s="238"/>
      <c r="G40" s="238"/>
    </row>
    <row r="41" spans="1:7" ht="20.100000000000001" customHeight="1">
      <c r="A41" s="211"/>
      <c r="B41" s="237" t="s">
        <v>390</v>
      </c>
      <c r="C41" s="237"/>
      <c r="D41" s="237"/>
      <c r="E41" s="211"/>
      <c r="F41" s="238"/>
      <c r="G41" s="238"/>
    </row>
    <row r="42" spans="1:7" ht="20.100000000000001" customHeight="1">
      <c r="A42" s="211"/>
      <c r="B42" s="237" t="s">
        <v>391</v>
      </c>
      <c r="C42" s="237"/>
      <c r="D42" s="237"/>
      <c r="E42" s="211"/>
      <c r="F42" s="238"/>
      <c r="G42" s="238"/>
    </row>
    <row r="43" spans="1:7" ht="20.100000000000001" customHeight="1">
      <c r="A43" s="211"/>
      <c r="B43" s="237" t="s">
        <v>392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 t="s">
        <v>393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394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/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272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4200</v>
      </c>
      <c r="C50" s="10" t="s">
        <v>207</v>
      </c>
      <c r="D50" s="246"/>
      <c r="E50" s="7"/>
      <c r="F50" s="249"/>
      <c r="G50" s="249"/>
    </row>
    <row r="51" spans="1:7" ht="20.100000000000001" customHeight="1">
      <c r="A51" s="246"/>
      <c r="B51" s="9">
        <v>12000</v>
      </c>
      <c r="C51" s="10" t="s">
        <v>395</v>
      </c>
      <c r="D51" s="246"/>
      <c r="E51" s="7"/>
      <c r="F51" s="249"/>
      <c r="G51" s="249"/>
    </row>
    <row r="52" spans="1:7" ht="20.100000000000001" customHeight="1">
      <c r="A52" s="246"/>
      <c r="B52" s="9">
        <v>2000</v>
      </c>
      <c r="C52" s="10" t="s">
        <v>132</v>
      </c>
      <c r="D52" s="246"/>
      <c r="E52" s="7"/>
      <c r="F52" s="230"/>
      <c r="G52" s="231"/>
    </row>
    <row r="53" spans="1:7" ht="20.100000000000001" customHeight="1">
      <c r="A53" s="246"/>
      <c r="B53" s="9"/>
      <c r="C53" s="10"/>
      <c r="D53" s="246"/>
      <c r="E53" s="7"/>
      <c r="F53" s="230"/>
      <c r="G53" s="231"/>
    </row>
    <row r="54" spans="1:7" ht="20.100000000000001" customHeight="1">
      <c r="A54" s="246"/>
      <c r="B54" s="9"/>
      <c r="C54" s="10"/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f>SUM(B50:B57)</f>
        <v>18200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F40" sqref="F40:G4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22</v>
      </c>
      <c r="B1" s="185"/>
      <c r="C1" s="185"/>
      <c r="D1" s="185"/>
      <c r="E1" s="185"/>
      <c r="F1" s="185"/>
      <c r="G1" s="185"/>
    </row>
    <row r="2" spans="1:8" ht="20.100000000000001" customHeight="1">
      <c r="A2" s="94" t="s">
        <v>24</v>
      </c>
      <c r="B2" s="186" t="s">
        <v>396</v>
      </c>
      <c r="C2" s="187"/>
      <c r="D2" s="94" t="s">
        <v>1</v>
      </c>
      <c r="E2" s="94" t="s">
        <v>25</v>
      </c>
      <c r="F2" s="95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93" t="s">
        <v>23</v>
      </c>
      <c r="F3" s="93"/>
      <c r="G3" s="191"/>
      <c r="H3" s="191"/>
    </row>
    <row r="4" spans="1:8" ht="20.100000000000001" customHeight="1">
      <c r="A4" s="94" t="s">
        <v>2</v>
      </c>
      <c r="B4" s="192">
        <v>996560</v>
      </c>
      <c r="C4" s="193"/>
      <c r="D4" s="190"/>
      <c r="E4" s="194" t="s">
        <v>380</v>
      </c>
      <c r="F4" s="195"/>
      <c r="G4" s="196"/>
    </row>
    <row r="5" spans="1:8" ht="20.100000000000001" customHeight="1">
      <c r="A5" s="94" t="s">
        <v>3</v>
      </c>
      <c r="B5" s="197">
        <f>B6-B4</f>
        <v>948140</v>
      </c>
      <c r="C5" s="198"/>
      <c r="D5" s="190"/>
      <c r="E5" s="199" t="s">
        <v>381</v>
      </c>
      <c r="F5" s="200"/>
      <c r="G5" s="201"/>
    </row>
    <row r="6" spans="1:8" ht="20.100000000000001" customHeight="1">
      <c r="A6" s="94" t="s">
        <v>4</v>
      </c>
      <c r="B6" s="192">
        <v>1944700</v>
      </c>
      <c r="C6" s="193"/>
      <c r="D6" s="190"/>
      <c r="E6" s="202" t="s">
        <v>379</v>
      </c>
      <c r="F6" s="203"/>
      <c r="G6" s="204"/>
    </row>
    <row r="7" spans="1:8" ht="27.95" customHeight="1">
      <c r="A7" s="92" t="s">
        <v>14</v>
      </c>
      <c r="B7" s="92"/>
      <c r="C7" s="92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239</v>
      </c>
      <c r="C8" s="1">
        <v>9</v>
      </c>
      <c r="D8" s="205" t="s">
        <v>5</v>
      </c>
      <c r="E8" s="8" t="s">
        <v>238</v>
      </c>
      <c r="F8" s="95"/>
      <c r="G8" s="5"/>
    </row>
    <row r="9" spans="1:8" ht="20.100000000000001" customHeight="1">
      <c r="A9" s="199"/>
      <c r="B9" s="1" t="s">
        <v>412</v>
      </c>
      <c r="C9" s="1">
        <v>6</v>
      </c>
      <c r="D9" s="206"/>
      <c r="E9" s="1" t="s">
        <v>153</v>
      </c>
      <c r="F9" s="95"/>
      <c r="G9" s="95"/>
    </row>
    <row r="10" spans="1:8" ht="20.100000000000001" customHeight="1">
      <c r="A10" s="199"/>
      <c r="B10" s="1" t="s">
        <v>413</v>
      </c>
      <c r="C10" s="1">
        <v>6</v>
      </c>
      <c r="D10" s="206"/>
      <c r="E10" s="8" t="s">
        <v>253</v>
      </c>
      <c r="F10" s="95"/>
      <c r="G10" s="95"/>
    </row>
    <row r="11" spans="1:8" ht="20.100000000000001" customHeight="1">
      <c r="A11" s="202"/>
      <c r="B11" s="1" t="s">
        <v>414</v>
      </c>
      <c r="C11" s="1">
        <v>6</v>
      </c>
      <c r="D11" s="207"/>
      <c r="E11" s="8"/>
      <c r="F11" s="95"/>
      <c r="G11" s="95"/>
    </row>
    <row r="12" spans="1:8" ht="27.95" customHeight="1">
      <c r="A12" s="92" t="s">
        <v>21</v>
      </c>
      <c r="B12" s="92"/>
      <c r="C12" s="92"/>
      <c r="D12" s="92"/>
      <c r="E12" s="2"/>
      <c r="F12" s="2"/>
      <c r="G12" s="96"/>
    </row>
    <row r="13" spans="1:8" ht="18.95" customHeight="1">
      <c r="A13" s="1"/>
      <c r="B13" s="95" t="s">
        <v>7</v>
      </c>
      <c r="C13" s="95" t="s">
        <v>10</v>
      </c>
      <c r="D13" s="95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0.45833333333333331</v>
      </c>
      <c r="C14" s="94" t="s">
        <v>398</v>
      </c>
      <c r="D14" s="94">
        <v>10</v>
      </c>
      <c r="E14" s="208"/>
      <c r="F14" s="209"/>
      <c r="G14" s="198"/>
    </row>
    <row r="15" spans="1:8" ht="18.95" customHeight="1">
      <c r="A15" s="211"/>
      <c r="B15" s="6">
        <v>0.5</v>
      </c>
      <c r="C15" s="94" t="s">
        <v>399</v>
      </c>
      <c r="D15" s="94">
        <v>2</v>
      </c>
      <c r="E15" s="208"/>
      <c r="F15" s="209"/>
      <c r="G15" s="198"/>
    </row>
    <row r="16" spans="1:8" ht="18.95" customHeight="1">
      <c r="A16" s="211"/>
      <c r="B16" s="6">
        <v>0.49305555555555558</v>
      </c>
      <c r="C16" s="94" t="s">
        <v>400</v>
      </c>
      <c r="D16" s="94">
        <v>4</v>
      </c>
      <c r="E16" s="208"/>
      <c r="F16" s="209"/>
      <c r="G16" s="198"/>
    </row>
    <row r="17" spans="1:7" ht="18.95" customHeight="1">
      <c r="A17" s="211"/>
      <c r="B17" s="6">
        <v>0.49305555555555558</v>
      </c>
      <c r="C17" s="94" t="s">
        <v>401</v>
      </c>
      <c r="D17" s="94">
        <v>3</v>
      </c>
      <c r="E17" s="208"/>
      <c r="F17" s="209"/>
      <c r="G17" s="198"/>
    </row>
    <row r="18" spans="1:7" ht="18.95" customHeight="1">
      <c r="A18" s="211"/>
      <c r="B18" s="6"/>
      <c r="C18" s="94"/>
      <c r="D18" s="94"/>
      <c r="E18" s="208"/>
      <c r="F18" s="209"/>
      <c r="G18" s="198"/>
    </row>
    <row r="19" spans="1:7" ht="18.95" customHeight="1">
      <c r="A19" s="211"/>
      <c r="B19" s="6"/>
      <c r="C19" s="94"/>
      <c r="D19" s="94"/>
      <c r="E19" s="208"/>
      <c r="F19" s="209"/>
      <c r="G19" s="198"/>
    </row>
    <row r="20" spans="1:7" ht="18.95" customHeight="1">
      <c r="A20" s="211"/>
      <c r="B20" s="6"/>
      <c r="C20" s="94"/>
      <c r="D20" s="94"/>
      <c r="E20" s="208"/>
      <c r="F20" s="209"/>
      <c r="G20" s="198"/>
    </row>
    <row r="21" spans="1:7" ht="18.95" customHeight="1">
      <c r="A21" s="211"/>
      <c r="B21" s="6"/>
      <c r="C21" s="94"/>
      <c r="D21" s="94"/>
      <c r="E21" s="208"/>
      <c r="F21" s="209"/>
      <c r="G21" s="198"/>
    </row>
    <row r="22" spans="1:7" ht="18.95" customHeight="1">
      <c r="A22" s="212"/>
      <c r="B22" s="6"/>
      <c r="C22" s="94"/>
      <c r="D22" s="94"/>
      <c r="E22" s="208"/>
      <c r="F22" s="209"/>
      <c r="G22" s="198"/>
    </row>
    <row r="23" spans="1:7" ht="20.100000000000001" customHeight="1">
      <c r="A23" s="213" t="s">
        <v>9</v>
      </c>
      <c r="B23" s="6">
        <v>0.3125</v>
      </c>
      <c r="C23" s="94" t="s">
        <v>397</v>
      </c>
      <c r="D23" s="94">
        <v>4</v>
      </c>
      <c r="E23" s="214"/>
      <c r="F23" s="214"/>
      <c r="G23" s="214"/>
    </row>
    <row r="24" spans="1:7" ht="21" customHeight="1">
      <c r="A24" s="213"/>
      <c r="B24" s="6"/>
      <c r="C24" s="94"/>
      <c r="D24" s="94"/>
      <c r="E24" s="214"/>
      <c r="F24" s="214"/>
      <c r="G24" s="214"/>
    </row>
    <row r="25" spans="1:7" ht="18.95" customHeight="1">
      <c r="A25" s="213"/>
      <c r="B25" s="6"/>
      <c r="C25" s="94"/>
      <c r="D25" s="94"/>
      <c r="E25" s="214"/>
      <c r="F25" s="214"/>
      <c r="G25" s="214"/>
    </row>
    <row r="26" spans="1:7" ht="18.95" customHeight="1">
      <c r="A26" s="213"/>
      <c r="B26" s="6"/>
      <c r="C26" s="94"/>
      <c r="D26" s="94"/>
      <c r="E26" s="214"/>
      <c r="F26" s="214"/>
      <c r="G26" s="214"/>
    </row>
    <row r="27" spans="1:7" ht="18.95" customHeight="1">
      <c r="A27" s="213"/>
      <c r="B27" s="6"/>
      <c r="C27" s="94"/>
      <c r="D27" s="94"/>
      <c r="E27" s="208"/>
      <c r="F27" s="209"/>
      <c r="G27" s="198"/>
    </row>
    <row r="28" spans="1:7" ht="21.95" customHeight="1">
      <c r="A28" s="213"/>
      <c r="B28" s="6"/>
      <c r="C28" s="94"/>
      <c r="D28" s="94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402</v>
      </c>
      <c r="C30" s="216"/>
      <c r="D30" s="213" t="s">
        <v>30</v>
      </c>
      <c r="E30" s="217" t="s">
        <v>415</v>
      </c>
      <c r="F30" s="218"/>
      <c r="G30" s="219"/>
    </row>
    <row r="31" spans="1:7" ht="18" customHeight="1">
      <c r="A31" s="213"/>
      <c r="B31" s="220" t="s">
        <v>403</v>
      </c>
      <c r="C31" s="220"/>
      <c r="D31" s="213"/>
      <c r="E31" s="221" t="s">
        <v>416</v>
      </c>
      <c r="F31" s="222"/>
      <c r="G31" s="223"/>
    </row>
    <row r="32" spans="1:7" ht="18" customHeight="1">
      <c r="A32" s="213"/>
      <c r="B32" s="224"/>
      <c r="C32" s="224"/>
      <c r="D32" s="213"/>
      <c r="E32" s="221" t="s">
        <v>417</v>
      </c>
      <c r="F32" s="222"/>
      <c r="G32" s="223"/>
    </row>
    <row r="33" spans="1:7" ht="18" customHeight="1">
      <c r="A33" s="213"/>
      <c r="B33" s="224"/>
      <c r="C33" s="224"/>
      <c r="D33" s="213"/>
      <c r="E33" s="221"/>
      <c r="F33" s="222"/>
      <c r="G33" s="223"/>
    </row>
    <row r="34" spans="1:7" ht="18" customHeight="1">
      <c r="A34" s="213"/>
      <c r="B34" s="224"/>
      <c r="C34" s="224"/>
      <c r="D34" s="213"/>
      <c r="E34" s="221"/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404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405</v>
      </c>
      <c r="C40" s="237"/>
      <c r="D40" s="237"/>
      <c r="E40" s="210" t="s">
        <v>6</v>
      </c>
      <c r="F40" s="238"/>
      <c r="G40" s="238"/>
    </row>
    <row r="41" spans="1:7" ht="20.100000000000001" customHeight="1">
      <c r="A41" s="211"/>
      <c r="B41" s="237" t="s">
        <v>406</v>
      </c>
      <c r="C41" s="237"/>
      <c r="D41" s="237"/>
      <c r="E41" s="211"/>
      <c r="F41" s="238"/>
      <c r="G41" s="238"/>
    </row>
    <row r="42" spans="1:7" ht="20.100000000000001" customHeight="1">
      <c r="A42" s="211"/>
      <c r="B42" s="237" t="s">
        <v>407</v>
      </c>
      <c r="C42" s="237"/>
      <c r="D42" s="237"/>
      <c r="E42" s="211"/>
      <c r="F42" s="238"/>
      <c r="G42" s="238"/>
    </row>
    <row r="43" spans="1:7" ht="20.100000000000001" customHeight="1">
      <c r="A43" s="211"/>
      <c r="B43" s="237" t="s">
        <v>408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 t="s">
        <v>409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410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/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272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2800</v>
      </c>
      <c r="C50" s="10" t="s">
        <v>411</v>
      </c>
      <c r="D50" s="246"/>
      <c r="E50" s="7"/>
      <c r="F50" s="249"/>
      <c r="G50" s="249"/>
    </row>
    <row r="51" spans="1:7" ht="20.100000000000001" customHeight="1">
      <c r="A51" s="246"/>
      <c r="B51" s="9"/>
      <c r="C51" s="10"/>
      <c r="D51" s="246"/>
      <c r="E51" s="7"/>
      <c r="F51" s="249"/>
      <c r="G51" s="249"/>
    </row>
    <row r="52" spans="1:7" ht="20.100000000000001" customHeight="1">
      <c r="A52" s="246"/>
      <c r="B52" s="9"/>
      <c r="C52" s="10"/>
      <c r="D52" s="246"/>
      <c r="E52" s="7"/>
      <c r="F52" s="230"/>
      <c r="G52" s="231"/>
    </row>
    <row r="53" spans="1:7" ht="20.100000000000001" customHeight="1">
      <c r="A53" s="246"/>
      <c r="B53" s="9"/>
      <c r="C53" s="10"/>
      <c r="D53" s="246"/>
      <c r="E53" s="7"/>
      <c r="F53" s="230"/>
      <c r="G53" s="231"/>
    </row>
    <row r="54" spans="1:7" ht="20.100000000000001" customHeight="1">
      <c r="A54" s="246"/>
      <c r="B54" s="9"/>
      <c r="C54" s="10"/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f>SUM(B50:B57)</f>
        <v>2800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22</v>
      </c>
      <c r="B1" s="185"/>
      <c r="C1" s="185"/>
      <c r="D1" s="185"/>
      <c r="E1" s="185"/>
      <c r="F1" s="185"/>
      <c r="G1" s="185"/>
    </row>
    <row r="2" spans="1:8" ht="20.100000000000001" customHeight="1">
      <c r="A2" s="99" t="s">
        <v>24</v>
      </c>
      <c r="B2" s="186" t="s">
        <v>422</v>
      </c>
      <c r="C2" s="187"/>
      <c r="D2" s="99" t="s">
        <v>1</v>
      </c>
      <c r="E2" s="99" t="s">
        <v>25</v>
      </c>
      <c r="F2" s="100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97" t="s">
        <v>23</v>
      </c>
      <c r="F3" s="97"/>
      <c r="G3" s="191"/>
      <c r="H3" s="191"/>
    </row>
    <row r="4" spans="1:8" ht="20.100000000000001" customHeight="1">
      <c r="A4" s="99" t="s">
        <v>2</v>
      </c>
      <c r="B4" s="192">
        <v>507320</v>
      </c>
      <c r="C4" s="193"/>
      <c r="D4" s="190"/>
      <c r="E4" s="194" t="s">
        <v>380</v>
      </c>
      <c r="F4" s="195"/>
      <c r="G4" s="196"/>
    </row>
    <row r="5" spans="1:8" ht="20.100000000000001" customHeight="1">
      <c r="A5" s="99" t="s">
        <v>3</v>
      </c>
      <c r="B5" s="197">
        <f>B6-B4</f>
        <v>712450</v>
      </c>
      <c r="C5" s="198"/>
      <c r="D5" s="190"/>
      <c r="E5" s="199" t="s">
        <v>381</v>
      </c>
      <c r="F5" s="200"/>
      <c r="G5" s="201"/>
    </row>
    <row r="6" spans="1:8" ht="20.100000000000001" customHeight="1">
      <c r="A6" s="99" t="s">
        <v>4</v>
      </c>
      <c r="B6" s="192">
        <f>917620+302150</f>
        <v>1219770</v>
      </c>
      <c r="C6" s="193"/>
      <c r="D6" s="190"/>
      <c r="E6" s="202" t="s">
        <v>379</v>
      </c>
      <c r="F6" s="203"/>
      <c r="G6" s="204"/>
    </row>
    <row r="7" spans="1:8" ht="27.95" customHeight="1">
      <c r="A7" s="101" t="s">
        <v>14</v>
      </c>
      <c r="B7" s="101"/>
      <c r="C7" s="101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52</v>
      </c>
      <c r="C8" s="1">
        <v>8</v>
      </c>
      <c r="D8" s="205" t="s">
        <v>5</v>
      </c>
      <c r="E8" s="8" t="s">
        <v>238</v>
      </c>
      <c r="F8" s="100"/>
      <c r="G8" s="5"/>
    </row>
    <row r="9" spans="1:8" ht="20.100000000000001" customHeight="1">
      <c r="A9" s="199"/>
      <c r="B9" s="1" t="s">
        <v>441</v>
      </c>
      <c r="C9" s="1">
        <v>5</v>
      </c>
      <c r="D9" s="206"/>
      <c r="E9" s="1" t="s">
        <v>153</v>
      </c>
      <c r="F9" s="100"/>
      <c r="G9" s="100"/>
    </row>
    <row r="10" spans="1:8" ht="20.100000000000001" customHeight="1">
      <c r="A10" s="199"/>
      <c r="B10" s="1" t="s">
        <v>442</v>
      </c>
      <c r="C10" s="1">
        <v>3</v>
      </c>
      <c r="D10" s="206"/>
      <c r="E10" s="8" t="s">
        <v>253</v>
      </c>
      <c r="F10" s="100"/>
      <c r="G10" s="100"/>
    </row>
    <row r="11" spans="1:8" ht="20.100000000000001" customHeight="1">
      <c r="A11" s="202"/>
      <c r="B11" s="1"/>
      <c r="C11" s="1"/>
      <c r="D11" s="207"/>
      <c r="E11" s="8"/>
      <c r="F11" s="100"/>
      <c r="G11" s="100"/>
    </row>
    <row r="12" spans="1:8" ht="27.95" customHeight="1">
      <c r="A12" s="101" t="s">
        <v>21</v>
      </c>
      <c r="B12" s="101"/>
      <c r="C12" s="101"/>
      <c r="D12" s="101"/>
      <c r="E12" s="2"/>
      <c r="F12" s="2"/>
      <c r="G12" s="98"/>
    </row>
    <row r="13" spans="1:8" ht="18.95" customHeight="1">
      <c r="A13" s="1"/>
      <c r="B13" s="100" t="s">
        <v>7</v>
      </c>
      <c r="C13" s="100" t="s">
        <v>10</v>
      </c>
      <c r="D13" s="100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0.4375</v>
      </c>
      <c r="C14" s="99" t="s">
        <v>428</v>
      </c>
      <c r="D14" s="99">
        <v>3</v>
      </c>
      <c r="E14" s="208"/>
      <c r="F14" s="209"/>
      <c r="G14" s="198"/>
    </row>
    <row r="15" spans="1:8" ht="18.95" customHeight="1">
      <c r="A15" s="211"/>
      <c r="B15" s="6">
        <v>0.4513888888888889</v>
      </c>
      <c r="C15" s="99" t="s">
        <v>427</v>
      </c>
      <c r="D15" s="99">
        <v>2</v>
      </c>
      <c r="E15" s="208"/>
      <c r="F15" s="209"/>
      <c r="G15" s="198"/>
    </row>
    <row r="16" spans="1:8" ht="18.95" customHeight="1">
      <c r="A16" s="211"/>
      <c r="B16" s="6"/>
      <c r="C16" s="99" t="s">
        <v>426</v>
      </c>
      <c r="D16" s="99">
        <v>3</v>
      </c>
      <c r="E16" s="208"/>
      <c r="F16" s="209"/>
      <c r="G16" s="198"/>
    </row>
    <row r="17" spans="1:7" ht="18.95" customHeight="1">
      <c r="A17" s="211"/>
      <c r="B17" s="6">
        <v>4.1666666666666664E-2</v>
      </c>
      <c r="C17" s="99" t="s">
        <v>425</v>
      </c>
      <c r="D17" s="99">
        <v>6</v>
      </c>
      <c r="E17" s="208"/>
      <c r="F17" s="209"/>
      <c r="G17" s="198"/>
    </row>
    <row r="18" spans="1:7" ht="18.95" customHeight="1">
      <c r="A18" s="211"/>
      <c r="B18" s="6"/>
      <c r="C18" s="99"/>
      <c r="D18" s="99"/>
      <c r="E18" s="208"/>
      <c r="F18" s="209"/>
      <c r="G18" s="198"/>
    </row>
    <row r="19" spans="1:7" ht="18.95" customHeight="1">
      <c r="A19" s="211"/>
      <c r="B19" s="6"/>
      <c r="C19" s="99"/>
      <c r="D19" s="99"/>
      <c r="E19" s="208"/>
      <c r="F19" s="209"/>
      <c r="G19" s="198"/>
    </row>
    <row r="20" spans="1:7" ht="18.95" customHeight="1">
      <c r="A20" s="211"/>
      <c r="B20" s="6"/>
      <c r="C20" s="99"/>
      <c r="D20" s="99"/>
      <c r="E20" s="208"/>
      <c r="F20" s="209"/>
      <c r="G20" s="198"/>
    </row>
    <row r="21" spans="1:7" ht="18.95" customHeight="1">
      <c r="A21" s="211"/>
      <c r="B21" s="6"/>
      <c r="C21" s="99"/>
      <c r="D21" s="99"/>
      <c r="E21" s="208"/>
      <c r="F21" s="209"/>
      <c r="G21" s="198"/>
    </row>
    <row r="22" spans="1:7" ht="18.95" customHeight="1">
      <c r="A22" s="212"/>
      <c r="B22" s="6"/>
      <c r="C22" s="99"/>
      <c r="D22" s="99"/>
      <c r="E22" s="208"/>
      <c r="F22" s="209"/>
      <c r="G22" s="198"/>
    </row>
    <row r="23" spans="1:7" ht="20.100000000000001" customHeight="1">
      <c r="A23" s="213" t="s">
        <v>9</v>
      </c>
      <c r="B23" s="6">
        <v>0.29166666666666669</v>
      </c>
      <c r="C23" s="99" t="s">
        <v>424</v>
      </c>
      <c r="D23" s="99">
        <v>2</v>
      </c>
      <c r="E23" s="214"/>
      <c r="F23" s="214"/>
      <c r="G23" s="214"/>
    </row>
    <row r="24" spans="1:7" ht="21" customHeight="1">
      <c r="A24" s="213"/>
      <c r="B24" s="6">
        <v>0.29166666666666669</v>
      </c>
      <c r="C24" s="99" t="s">
        <v>423</v>
      </c>
      <c r="D24" s="99">
        <v>2</v>
      </c>
      <c r="E24" s="214"/>
      <c r="F24" s="214"/>
      <c r="G24" s="214"/>
    </row>
    <row r="25" spans="1:7" ht="18.95" customHeight="1">
      <c r="A25" s="213"/>
      <c r="B25" s="6"/>
      <c r="C25" s="99"/>
      <c r="D25" s="99"/>
      <c r="E25" s="214"/>
      <c r="F25" s="214"/>
      <c r="G25" s="214"/>
    </row>
    <row r="26" spans="1:7" ht="18.95" customHeight="1">
      <c r="A26" s="213"/>
      <c r="B26" s="6"/>
      <c r="C26" s="99"/>
      <c r="D26" s="99"/>
      <c r="E26" s="214"/>
      <c r="F26" s="214"/>
      <c r="G26" s="214"/>
    </row>
    <row r="27" spans="1:7" ht="18.95" customHeight="1">
      <c r="A27" s="213"/>
      <c r="B27" s="6"/>
      <c r="C27" s="99"/>
      <c r="D27" s="99"/>
      <c r="E27" s="208"/>
      <c r="F27" s="209"/>
      <c r="G27" s="198"/>
    </row>
    <row r="28" spans="1:7" ht="21.95" customHeight="1">
      <c r="A28" s="213"/>
      <c r="B28" s="6"/>
      <c r="C28" s="99"/>
      <c r="D28" s="99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429</v>
      </c>
      <c r="C30" s="216"/>
      <c r="D30" s="213" t="s">
        <v>30</v>
      </c>
      <c r="E30" s="217" t="s">
        <v>443</v>
      </c>
      <c r="F30" s="218"/>
      <c r="G30" s="219"/>
    </row>
    <row r="31" spans="1:7" ht="18" customHeight="1">
      <c r="A31" s="213"/>
      <c r="B31" s="220" t="s">
        <v>430</v>
      </c>
      <c r="C31" s="220"/>
      <c r="D31" s="213"/>
      <c r="E31" s="221" t="s">
        <v>444</v>
      </c>
      <c r="F31" s="222"/>
      <c r="G31" s="223"/>
    </row>
    <row r="32" spans="1:7" ht="18" customHeight="1">
      <c r="A32" s="213"/>
      <c r="B32" s="220" t="s">
        <v>431</v>
      </c>
      <c r="C32" s="220"/>
      <c r="D32" s="213"/>
      <c r="E32" s="221"/>
      <c r="F32" s="222"/>
      <c r="G32" s="223"/>
    </row>
    <row r="33" spans="1:7" ht="18" customHeight="1">
      <c r="A33" s="213"/>
      <c r="B33" s="220" t="s">
        <v>432</v>
      </c>
      <c r="C33" s="220"/>
      <c r="D33" s="213"/>
      <c r="E33" s="221"/>
      <c r="F33" s="222"/>
      <c r="G33" s="223"/>
    </row>
    <row r="34" spans="1:7" ht="18" customHeight="1">
      <c r="A34" s="213"/>
      <c r="B34" s="224"/>
      <c r="C34" s="224"/>
      <c r="D34" s="213"/>
      <c r="E34" s="221"/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433</v>
      </c>
      <c r="C40" s="237"/>
      <c r="D40" s="237"/>
      <c r="E40" s="210" t="s">
        <v>6</v>
      </c>
      <c r="F40" s="238" t="s">
        <v>445</v>
      </c>
      <c r="G40" s="238"/>
    </row>
    <row r="41" spans="1:7" ht="20.100000000000001" customHeight="1">
      <c r="A41" s="211"/>
      <c r="B41" s="237" t="s">
        <v>434</v>
      </c>
      <c r="C41" s="237"/>
      <c r="D41" s="237"/>
      <c r="E41" s="211"/>
      <c r="F41" s="238" t="s">
        <v>446</v>
      </c>
      <c r="G41" s="238"/>
    </row>
    <row r="42" spans="1:7" ht="20.100000000000001" customHeight="1">
      <c r="A42" s="211"/>
      <c r="B42" s="237" t="s">
        <v>435</v>
      </c>
      <c r="C42" s="237"/>
      <c r="D42" s="237"/>
      <c r="E42" s="211"/>
      <c r="F42" s="238" t="s">
        <v>447</v>
      </c>
      <c r="G42" s="238"/>
    </row>
    <row r="43" spans="1:7" ht="20.100000000000001" customHeight="1">
      <c r="A43" s="211"/>
      <c r="B43" s="237" t="s">
        <v>436</v>
      </c>
      <c r="C43" s="237"/>
      <c r="D43" s="237"/>
      <c r="E43" s="211"/>
      <c r="F43" s="238" t="s">
        <v>448</v>
      </c>
      <c r="G43" s="238"/>
    </row>
    <row r="44" spans="1:7" ht="20.100000000000001" customHeight="1">
      <c r="A44" s="211"/>
      <c r="B44" s="232" t="s">
        <v>437</v>
      </c>
      <c r="C44" s="233"/>
      <c r="D44" s="234"/>
      <c r="E44" s="211"/>
      <c r="F44" s="235" t="s">
        <v>449</v>
      </c>
      <c r="G44" s="236"/>
    </row>
    <row r="45" spans="1:7" ht="20.100000000000001" customHeight="1">
      <c r="A45" s="211"/>
      <c r="B45" s="232" t="s">
        <v>438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 t="s">
        <v>439</v>
      </c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272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2000</v>
      </c>
      <c r="C50" s="10" t="s">
        <v>440</v>
      </c>
      <c r="D50" s="246"/>
      <c r="E50" s="7"/>
      <c r="F50" s="249"/>
      <c r="G50" s="249"/>
    </row>
    <row r="51" spans="1:7" ht="20.100000000000001" customHeight="1">
      <c r="A51" s="246"/>
      <c r="B51" s="9">
        <v>4200</v>
      </c>
      <c r="C51" s="10" t="s">
        <v>207</v>
      </c>
      <c r="D51" s="246"/>
      <c r="E51" s="7"/>
      <c r="F51" s="249"/>
      <c r="G51" s="249"/>
    </row>
    <row r="52" spans="1:7" ht="20.100000000000001" customHeight="1">
      <c r="A52" s="246"/>
      <c r="B52" s="9">
        <v>1500</v>
      </c>
      <c r="C52" s="10" t="s">
        <v>48</v>
      </c>
      <c r="D52" s="246"/>
      <c r="E52" s="7"/>
      <c r="F52" s="230"/>
      <c r="G52" s="231"/>
    </row>
    <row r="53" spans="1:7" ht="20.100000000000001" customHeight="1">
      <c r="A53" s="246"/>
      <c r="B53" s="9"/>
      <c r="C53" s="10"/>
      <c r="D53" s="246"/>
      <c r="E53" s="7"/>
      <c r="F53" s="230"/>
      <c r="G53" s="231"/>
    </row>
    <row r="54" spans="1:7" ht="20.100000000000001" customHeight="1">
      <c r="A54" s="246"/>
      <c r="B54" s="9"/>
      <c r="C54" s="10"/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f>SUM(B50:B57)</f>
        <v>7700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450</v>
      </c>
      <c r="B1" s="185"/>
      <c r="C1" s="185"/>
      <c r="D1" s="185"/>
      <c r="E1" s="185"/>
      <c r="F1" s="185"/>
      <c r="G1" s="185"/>
    </row>
    <row r="2" spans="1:8" ht="20.100000000000001" customHeight="1">
      <c r="A2" s="104" t="s">
        <v>24</v>
      </c>
      <c r="B2" s="186" t="s">
        <v>451</v>
      </c>
      <c r="C2" s="187"/>
      <c r="D2" s="104" t="s">
        <v>1</v>
      </c>
      <c r="E2" s="104" t="s">
        <v>25</v>
      </c>
      <c r="F2" s="105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103" t="s">
        <v>23</v>
      </c>
      <c r="F3" s="103"/>
      <c r="G3" s="191"/>
      <c r="H3" s="191"/>
    </row>
    <row r="4" spans="1:8" ht="20.100000000000001" customHeight="1">
      <c r="A4" s="104" t="s">
        <v>2</v>
      </c>
      <c r="B4" s="192">
        <v>1640000</v>
      </c>
      <c r="C4" s="193"/>
      <c r="D4" s="190"/>
      <c r="E4" s="194" t="s">
        <v>380</v>
      </c>
      <c r="F4" s="195"/>
      <c r="G4" s="196"/>
    </row>
    <row r="5" spans="1:8" ht="20.100000000000001" customHeight="1">
      <c r="A5" s="104" t="s">
        <v>3</v>
      </c>
      <c r="B5" s="197">
        <f>B6-B4</f>
        <v>1079250</v>
      </c>
      <c r="C5" s="198"/>
      <c r="D5" s="190"/>
      <c r="E5" s="199" t="s">
        <v>381</v>
      </c>
      <c r="F5" s="200"/>
      <c r="G5" s="201"/>
    </row>
    <row r="6" spans="1:8" ht="20.100000000000001" customHeight="1">
      <c r="A6" s="104" t="s">
        <v>4</v>
      </c>
      <c r="B6" s="192">
        <v>2719250</v>
      </c>
      <c r="C6" s="193"/>
      <c r="D6" s="190"/>
      <c r="E6" s="202" t="s">
        <v>379</v>
      </c>
      <c r="F6" s="203"/>
      <c r="G6" s="204"/>
    </row>
    <row r="7" spans="1:8" ht="27.95" customHeight="1">
      <c r="A7" s="102" t="s">
        <v>14</v>
      </c>
      <c r="B7" s="102"/>
      <c r="C7" s="102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52</v>
      </c>
      <c r="C8" s="1">
        <v>9</v>
      </c>
      <c r="D8" s="205" t="s">
        <v>5</v>
      </c>
      <c r="E8" s="8" t="s">
        <v>238</v>
      </c>
      <c r="F8" s="105"/>
      <c r="G8" s="5"/>
    </row>
    <row r="9" spans="1:8" ht="20.100000000000001" customHeight="1">
      <c r="A9" s="199"/>
      <c r="B9" s="1" t="s">
        <v>441</v>
      </c>
      <c r="C9" s="1">
        <v>6</v>
      </c>
      <c r="D9" s="206"/>
      <c r="E9" s="8" t="s">
        <v>49</v>
      </c>
      <c r="F9" s="105"/>
      <c r="G9" s="105"/>
    </row>
    <row r="10" spans="1:8" ht="20.100000000000001" customHeight="1">
      <c r="A10" s="199"/>
      <c r="B10" s="1" t="s">
        <v>452</v>
      </c>
      <c r="C10" s="1">
        <v>22</v>
      </c>
      <c r="D10" s="206"/>
      <c r="E10" s="56" t="s">
        <v>169</v>
      </c>
      <c r="F10" s="105"/>
      <c r="G10" s="105"/>
    </row>
    <row r="11" spans="1:8" ht="20.100000000000001" customHeight="1">
      <c r="A11" s="202"/>
      <c r="B11" s="1" t="s">
        <v>453</v>
      </c>
      <c r="C11" s="1">
        <v>2</v>
      </c>
      <c r="D11" s="207"/>
      <c r="E11" s="8"/>
      <c r="F11" s="105"/>
      <c r="G11" s="105"/>
    </row>
    <row r="12" spans="1:8" ht="27.95" customHeight="1">
      <c r="A12" s="102" t="s">
        <v>21</v>
      </c>
      <c r="B12" s="102"/>
      <c r="C12" s="102"/>
      <c r="D12" s="102"/>
      <c r="E12" s="2"/>
      <c r="F12" s="2"/>
      <c r="G12" s="106"/>
    </row>
    <row r="13" spans="1:8" ht="18.95" customHeight="1">
      <c r="A13" s="1"/>
      <c r="B13" s="105" t="s">
        <v>463</v>
      </c>
      <c r="C13" s="105" t="s">
        <v>10</v>
      </c>
      <c r="D13" s="105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0.41666666666666669</v>
      </c>
      <c r="C14" s="104" t="s">
        <v>470</v>
      </c>
      <c r="D14" s="104">
        <v>5</v>
      </c>
      <c r="E14" s="208"/>
      <c r="F14" s="209"/>
      <c r="G14" s="198"/>
    </row>
    <row r="15" spans="1:8" ht="18.95" customHeight="1">
      <c r="A15" s="211"/>
      <c r="B15" s="6">
        <v>0.5</v>
      </c>
      <c r="C15" s="104" t="s">
        <v>469</v>
      </c>
      <c r="D15" s="104">
        <v>6</v>
      </c>
      <c r="E15" s="208"/>
      <c r="F15" s="209"/>
      <c r="G15" s="198"/>
    </row>
    <row r="16" spans="1:8" ht="18.95" customHeight="1">
      <c r="A16" s="211"/>
      <c r="B16" s="6">
        <v>0.47916666666666669</v>
      </c>
      <c r="C16" s="104" t="s">
        <v>468</v>
      </c>
      <c r="D16" s="104">
        <v>3</v>
      </c>
      <c r="E16" s="208"/>
      <c r="F16" s="209"/>
      <c r="G16" s="198"/>
    </row>
    <row r="17" spans="1:7" ht="18.95" customHeight="1">
      <c r="A17" s="211"/>
      <c r="B17" s="6">
        <v>0.47916666666666669</v>
      </c>
      <c r="C17" s="104" t="s">
        <v>467</v>
      </c>
      <c r="D17" s="104">
        <v>8</v>
      </c>
      <c r="E17" s="208"/>
      <c r="F17" s="209"/>
      <c r="G17" s="198"/>
    </row>
    <row r="18" spans="1:7" ht="18.95" customHeight="1">
      <c r="A18" s="211"/>
      <c r="B18" s="6">
        <v>0.5</v>
      </c>
      <c r="C18" s="104" t="s">
        <v>466</v>
      </c>
      <c r="D18" s="104">
        <v>3</v>
      </c>
      <c r="E18" s="208"/>
      <c r="F18" s="209"/>
      <c r="G18" s="198"/>
    </row>
    <row r="19" spans="1:7" ht="18.95" customHeight="1">
      <c r="A19" s="211"/>
      <c r="B19" s="6"/>
      <c r="C19" s="104"/>
      <c r="D19" s="104"/>
      <c r="E19" s="208"/>
      <c r="F19" s="209"/>
      <c r="G19" s="198"/>
    </row>
    <row r="20" spans="1:7" ht="18.95" customHeight="1">
      <c r="A20" s="211"/>
      <c r="B20" s="6"/>
      <c r="C20" s="104"/>
      <c r="D20" s="104"/>
      <c r="E20" s="208"/>
      <c r="F20" s="209"/>
      <c r="G20" s="198"/>
    </row>
    <row r="21" spans="1:7" ht="18.95" customHeight="1">
      <c r="A21" s="211"/>
      <c r="B21" s="6"/>
      <c r="C21" s="104"/>
      <c r="D21" s="104"/>
      <c r="E21" s="208"/>
      <c r="F21" s="209"/>
      <c r="G21" s="198"/>
    </row>
    <row r="22" spans="1:7" ht="18.95" customHeight="1">
      <c r="A22" s="212"/>
      <c r="B22" s="6"/>
      <c r="C22" s="104"/>
      <c r="D22" s="104"/>
      <c r="E22" s="208"/>
      <c r="F22" s="209"/>
      <c r="G22" s="198"/>
    </row>
    <row r="23" spans="1:7" ht="20.100000000000001" customHeight="1">
      <c r="A23" s="213" t="s">
        <v>9</v>
      </c>
      <c r="B23" s="6">
        <v>0.22916666666666666</v>
      </c>
      <c r="C23" s="104" t="s">
        <v>465</v>
      </c>
      <c r="D23" s="104">
        <v>9</v>
      </c>
      <c r="E23" s="214"/>
      <c r="F23" s="214"/>
      <c r="G23" s="214"/>
    </row>
    <row r="24" spans="1:7" ht="21" customHeight="1">
      <c r="A24" s="213"/>
      <c r="B24" s="6">
        <v>0.29166666666666669</v>
      </c>
      <c r="C24" s="104" t="s">
        <v>464</v>
      </c>
      <c r="D24" s="104">
        <v>8</v>
      </c>
      <c r="E24" s="214"/>
      <c r="F24" s="214"/>
      <c r="G24" s="214"/>
    </row>
    <row r="25" spans="1:7" ht="18.95" customHeight="1">
      <c r="A25" s="213"/>
      <c r="B25" s="6"/>
      <c r="C25" s="104"/>
      <c r="D25" s="104"/>
      <c r="E25" s="214"/>
      <c r="F25" s="214"/>
      <c r="G25" s="214"/>
    </row>
    <row r="26" spans="1:7" ht="18.95" customHeight="1">
      <c r="A26" s="213"/>
      <c r="B26" s="6"/>
      <c r="C26" s="104"/>
      <c r="D26" s="104"/>
      <c r="E26" s="214"/>
      <c r="F26" s="214"/>
      <c r="G26" s="214"/>
    </row>
    <row r="27" spans="1:7" ht="18.95" customHeight="1">
      <c r="A27" s="213"/>
      <c r="B27" s="6"/>
      <c r="C27" s="104"/>
      <c r="D27" s="104"/>
      <c r="E27" s="208"/>
      <c r="F27" s="209"/>
      <c r="G27" s="198"/>
    </row>
    <row r="28" spans="1:7" ht="21.95" customHeight="1">
      <c r="A28" s="213"/>
      <c r="B28" s="6"/>
      <c r="C28" s="104"/>
      <c r="D28" s="104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471</v>
      </c>
      <c r="C30" s="216"/>
      <c r="D30" s="213" t="s">
        <v>30</v>
      </c>
      <c r="E30" s="217" t="s">
        <v>454</v>
      </c>
      <c r="F30" s="218"/>
      <c r="G30" s="219"/>
    </row>
    <row r="31" spans="1:7" ht="18" customHeight="1">
      <c r="A31" s="213"/>
      <c r="B31" s="220" t="s">
        <v>472</v>
      </c>
      <c r="C31" s="220"/>
      <c r="D31" s="213"/>
      <c r="E31" s="221" t="s">
        <v>455</v>
      </c>
      <c r="F31" s="222"/>
      <c r="G31" s="223"/>
    </row>
    <row r="32" spans="1:7" ht="18" customHeight="1">
      <c r="A32" s="213"/>
      <c r="B32" s="224"/>
      <c r="C32" s="224"/>
      <c r="D32" s="213"/>
      <c r="E32" s="221" t="s">
        <v>456</v>
      </c>
      <c r="F32" s="222"/>
      <c r="G32" s="223"/>
    </row>
    <row r="33" spans="1:7" ht="18" customHeight="1">
      <c r="A33" s="213"/>
      <c r="B33" s="224"/>
      <c r="C33" s="224"/>
      <c r="D33" s="213"/>
      <c r="E33" s="221" t="s">
        <v>251</v>
      </c>
      <c r="F33" s="222"/>
      <c r="G33" s="223"/>
    </row>
    <row r="34" spans="1:7" ht="18" customHeight="1">
      <c r="A34" s="213"/>
      <c r="B34" s="224"/>
      <c r="C34" s="224"/>
      <c r="D34" s="213"/>
      <c r="E34" s="221" t="s">
        <v>457</v>
      </c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473</v>
      </c>
      <c r="C40" s="237"/>
      <c r="D40" s="237"/>
      <c r="E40" s="210" t="s">
        <v>6</v>
      </c>
      <c r="F40" s="238" t="s">
        <v>458</v>
      </c>
      <c r="G40" s="238"/>
    </row>
    <row r="41" spans="1:7" ht="20.100000000000001" customHeight="1">
      <c r="A41" s="211"/>
      <c r="B41" s="237" t="s">
        <v>474</v>
      </c>
      <c r="C41" s="237"/>
      <c r="D41" s="237"/>
      <c r="E41" s="211"/>
      <c r="F41" s="238" t="s">
        <v>459</v>
      </c>
      <c r="G41" s="238"/>
    </row>
    <row r="42" spans="1:7" ht="20.100000000000001" customHeight="1">
      <c r="A42" s="211"/>
      <c r="B42" s="237" t="s">
        <v>475</v>
      </c>
      <c r="C42" s="237"/>
      <c r="D42" s="237"/>
      <c r="E42" s="211"/>
      <c r="F42" s="238" t="s">
        <v>460</v>
      </c>
      <c r="G42" s="238"/>
    </row>
    <row r="43" spans="1:7" ht="20.100000000000001" customHeight="1">
      <c r="A43" s="211"/>
      <c r="B43" s="237" t="s">
        <v>476</v>
      </c>
      <c r="C43" s="237"/>
      <c r="D43" s="237"/>
      <c r="E43" s="211"/>
      <c r="F43" s="238" t="s">
        <v>461</v>
      </c>
      <c r="G43" s="238"/>
    </row>
    <row r="44" spans="1:7" ht="20.100000000000001" customHeight="1">
      <c r="A44" s="211"/>
      <c r="B44" s="232" t="s">
        <v>477</v>
      </c>
      <c r="C44" s="233"/>
      <c r="D44" s="234"/>
      <c r="E44" s="211"/>
      <c r="F44" s="235" t="s">
        <v>462</v>
      </c>
      <c r="G44" s="236"/>
    </row>
    <row r="45" spans="1:7" ht="20.100000000000001" customHeight="1">
      <c r="A45" s="211"/>
      <c r="B45" s="232"/>
      <c r="C45" s="233"/>
      <c r="D45" s="234"/>
      <c r="E45" s="211"/>
      <c r="F45" s="235"/>
      <c r="G45" s="236"/>
    </row>
    <row r="46" spans="1:7" ht="20.100000000000001" customHeight="1">
      <c r="A46" s="211"/>
      <c r="B46" s="237"/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272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4200</v>
      </c>
      <c r="C50" s="10" t="s">
        <v>207</v>
      </c>
      <c r="D50" s="246"/>
      <c r="E50" s="7"/>
      <c r="F50" s="249"/>
      <c r="G50" s="249"/>
    </row>
    <row r="51" spans="1:7" ht="20.100000000000001" customHeight="1">
      <c r="A51" s="246"/>
      <c r="B51" s="9">
        <v>1000</v>
      </c>
      <c r="C51" s="10" t="s">
        <v>132</v>
      </c>
      <c r="D51" s="246"/>
      <c r="E51" s="7"/>
      <c r="F51" s="249"/>
      <c r="G51" s="249"/>
    </row>
    <row r="52" spans="1:7" ht="20.100000000000001" customHeight="1">
      <c r="A52" s="246"/>
      <c r="B52" s="9">
        <v>300</v>
      </c>
      <c r="C52" s="10" t="s">
        <v>479</v>
      </c>
      <c r="D52" s="246"/>
      <c r="E52" s="7"/>
      <c r="F52" s="230"/>
      <c r="G52" s="231"/>
    </row>
    <row r="53" spans="1:7" ht="20.100000000000001" customHeight="1">
      <c r="A53" s="246"/>
      <c r="B53" s="9">
        <v>5400</v>
      </c>
      <c r="C53" s="10" t="s">
        <v>48</v>
      </c>
      <c r="D53" s="246"/>
      <c r="E53" s="7"/>
      <c r="F53" s="230"/>
      <c r="G53" s="231"/>
    </row>
    <row r="54" spans="1:7" ht="20.100000000000001" customHeight="1">
      <c r="A54" s="246"/>
      <c r="B54" s="9">
        <v>4900</v>
      </c>
      <c r="C54" s="10" t="s">
        <v>478</v>
      </c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f>SUM(B50:B57)</f>
        <v>15800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450</v>
      </c>
      <c r="B1" s="185"/>
      <c r="C1" s="185"/>
      <c r="D1" s="185"/>
      <c r="E1" s="185"/>
      <c r="F1" s="185"/>
      <c r="G1" s="185"/>
    </row>
    <row r="2" spans="1:8" ht="20.100000000000001" customHeight="1">
      <c r="A2" s="109" t="s">
        <v>24</v>
      </c>
      <c r="B2" s="186" t="s">
        <v>480</v>
      </c>
      <c r="C2" s="187"/>
      <c r="D2" s="109" t="s">
        <v>1</v>
      </c>
      <c r="E2" s="109" t="s">
        <v>25</v>
      </c>
      <c r="F2" s="110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107" t="s">
        <v>23</v>
      </c>
      <c r="F3" s="107"/>
      <c r="G3" s="191"/>
      <c r="H3" s="191"/>
    </row>
    <row r="4" spans="1:8" ht="20.100000000000001" customHeight="1">
      <c r="A4" s="109" t="s">
        <v>2</v>
      </c>
      <c r="B4" s="192">
        <v>1408000</v>
      </c>
      <c r="C4" s="193"/>
      <c r="D4" s="190"/>
      <c r="E4" s="194" t="s">
        <v>380</v>
      </c>
      <c r="F4" s="195"/>
      <c r="G4" s="196"/>
    </row>
    <row r="5" spans="1:8" ht="20.100000000000001" customHeight="1">
      <c r="A5" s="109" t="s">
        <v>3</v>
      </c>
      <c r="B5" s="197">
        <f>B6-B4</f>
        <v>1010050</v>
      </c>
      <c r="C5" s="198"/>
      <c r="D5" s="190"/>
      <c r="E5" s="199" t="s">
        <v>381</v>
      </c>
      <c r="F5" s="200"/>
      <c r="G5" s="201"/>
    </row>
    <row r="6" spans="1:8" ht="20.100000000000001" customHeight="1">
      <c r="A6" s="109" t="s">
        <v>4</v>
      </c>
      <c r="B6" s="192">
        <f>2358300+59750</f>
        <v>2418050</v>
      </c>
      <c r="C6" s="193"/>
      <c r="D6" s="190"/>
      <c r="E6" s="202" t="s">
        <v>379</v>
      </c>
      <c r="F6" s="203"/>
      <c r="G6" s="204"/>
    </row>
    <row r="7" spans="1:8" ht="27.95" customHeight="1">
      <c r="A7" s="111" t="s">
        <v>14</v>
      </c>
      <c r="B7" s="111"/>
      <c r="C7" s="111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288</v>
      </c>
      <c r="C8" s="1">
        <v>7</v>
      </c>
      <c r="D8" s="205" t="s">
        <v>5</v>
      </c>
      <c r="E8" s="8" t="s">
        <v>253</v>
      </c>
      <c r="F8" s="110"/>
      <c r="G8" s="5"/>
    </row>
    <row r="9" spans="1:8" ht="20.100000000000001" customHeight="1">
      <c r="A9" s="199"/>
      <c r="B9" s="1" t="s">
        <v>491</v>
      </c>
      <c r="C9" s="1">
        <v>6</v>
      </c>
      <c r="D9" s="206"/>
      <c r="E9" s="1" t="s">
        <v>275</v>
      </c>
      <c r="F9" s="110"/>
      <c r="G9" s="110"/>
    </row>
    <row r="10" spans="1:8" ht="20.100000000000001" customHeight="1">
      <c r="A10" s="199"/>
      <c r="B10" s="1" t="s">
        <v>492</v>
      </c>
      <c r="C10" s="1">
        <v>4</v>
      </c>
      <c r="D10" s="206"/>
      <c r="E10" s="1" t="s">
        <v>85</v>
      </c>
      <c r="F10" s="110"/>
      <c r="G10" s="110"/>
    </row>
    <row r="11" spans="1:8" ht="20.100000000000001" customHeight="1">
      <c r="A11" s="202"/>
      <c r="B11" s="1"/>
      <c r="C11" s="1"/>
      <c r="D11" s="207"/>
      <c r="E11" s="8"/>
      <c r="F11" s="110"/>
      <c r="G11" s="110"/>
    </row>
    <row r="12" spans="1:8" ht="27.95" customHeight="1">
      <c r="A12" s="111" t="s">
        <v>21</v>
      </c>
      <c r="B12" s="111"/>
      <c r="C12" s="111"/>
      <c r="D12" s="111"/>
      <c r="E12" s="2"/>
      <c r="F12" s="2"/>
      <c r="G12" s="108"/>
    </row>
    <row r="13" spans="1:8" ht="18.95" customHeight="1">
      <c r="A13" s="1"/>
      <c r="B13" s="110" t="s">
        <v>463</v>
      </c>
      <c r="C13" s="110" t="s">
        <v>10</v>
      </c>
      <c r="D13" s="110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0.49305555555555558</v>
      </c>
      <c r="C14" s="109" t="s">
        <v>493</v>
      </c>
      <c r="D14" s="109">
        <v>12</v>
      </c>
      <c r="E14" s="208" t="s">
        <v>494</v>
      </c>
      <c r="F14" s="209"/>
      <c r="G14" s="198"/>
    </row>
    <row r="15" spans="1:8" ht="18.95" customHeight="1">
      <c r="A15" s="211"/>
      <c r="B15" s="6">
        <v>0.45833333333333331</v>
      </c>
      <c r="C15" s="109" t="s">
        <v>482</v>
      </c>
      <c r="D15" s="109">
        <v>4</v>
      </c>
      <c r="E15" s="208"/>
      <c r="F15" s="209"/>
      <c r="G15" s="198"/>
    </row>
    <row r="16" spans="1:8" ht="18.95" customHeight="1">
      <c r="A16" s="211"/>
      <c r="B16" s="6">
        <v>0.49305555555555558</v>
      </c>
      <c r="C16" s="109" t="s">
        <v>481</v>
      </c>
      <c r="D16" s="109">
        <v>4</v>
      </c>
      <c r="E16" s="208"/>
      <c r="F16" s="209"/>
      <c r="G16" s="198"/>
    </row>
    <row r="17" spans="1:7" ht="18.95" customHeight="1">
      <c r="A17" s="211"/>
      <c r="B17" s="6"/>
      <c r="C17" s="109"/>
      <c r="D17" s="109"/>
      <c r="E17" s="208"/>
      <c r="F17" s="209"/>
      <c r="G17" s="198"/>
    </row>
    <row r="18" spans="1:7" ht="18.95" customHeight="1">
      <c r="A18" s="211"/>
      <c r="B18" s="6"/>
      <c r="C18" s="109"/>
      <c r="D18" s="109"/>
      <c r="E18" s="208"/>
      <c r="F18" s="209"/>
      <c r="G18" s="198"/>
    </row>
    <row r="19" spans="1:7" ht="18.95" customHeight="1">
      <c r="A19" s="211"/>
      <c r="B19" s="6"/>
      <c r="C19" s="109"/>
      <c r="D19" s="109"/>
      <c r="E19" s="208"/>
      <c r="F19" s="209"/>
      <c r="G19" s="198"/>
    </row>
    <row r="20" spans="1:7" ht="18.95" customHeight="1">
      <c r="A20" s="211"/>
      <c r="B20" s="6"/>
      <c r="C20" s="109"/>
      <c r="D20" s="109"/>
      <c r="E20" s="208"/>
      <c r="F20" s="209"/>
      <c r="G20" s="198"/>
    </row>
    <row r="21" spans="1:7" ht="18.95" customHeight="1">
      <c r="A21" s="211"/>
      <c r="B21" s="6"/>
      <c r="C21" s="109"/>
      <c r="D21" s="109"/>
      <c r="E21" s="208"/>
      <c r="F21" s="209"/>
      <c r="G21" s="198"/>
    </row>
    <row r="22" spans="1:7" ht="18.95" customHeight="1">
      <c r="A22" s="212"/>
      <c r="B22" s="6"/>
      <c r="C22" s="109"/>
      <c r="D22" s="109"/>
      <c r="E22" s="208"/>
      <c r="F22" s="209"/>
      <c r="G22" s="198"/>
    </row>
    <row r="23" spans="1:7" ht="20.100000000000001" customHeight="1">
      <c r="A23" s="213" t="s">
        <v>9</v>
      </c>
      <c r="B23" s="6"/>
      <c r="C23" s="109"/>
      <c r="D23" s="109"/>
      <c r="E23" s="214"/>
      <c r="F23" s="214"/>
      <c r="G23" s="214"/>
    </row>
    <row r="24" spans="1:7" ht="21" customHeight="1">
      <c r="A24" s="213"/>
      <c r="B24" s="6"/>
      <c r="C24" s="109"/>
      <c r="D24" s="109"/>
      <c r="E24" s="214"/>
      <c r="F24" s="214"/>
      <c r="G24" s="214"/>
    </row>
    <row r="25" spans="1:7" ht="18.95" customHeight="1">
      <c r="A25" s="213"/>
      <c r="B25" s="6"/>
      <c r="C25" s="109"/>
      <c r="D25" s="109"/>
      <c r="E25" s="214"/>
      <c r="F25" s="214"/>
      <c r="G25" s="214"/>
    </row>
    <row r="26" spans="1:7" ht="18.95" customHeight="1">
      <c r="A26" s="213"/>
      <c r="B26" s="6"/>
      <c r="C26" s="109"/>
      <c r="D26" s="109"/>
      <c r="E26" s="214"/>
      <c r="F26" s="214"/>
      <c r="G26" s="214"/>
    </row>
    <row r="27" spans="1:7" ht="18.95" customHeight="1">
      <c r="A27" s="213"/>
      <c r="B27" s="6"/>
      <c r="C27" s="109"/>
      <c r="D27" s="109"/>
      <c r="E27" s="208"/>
      <c r="F27" s="209"/>
      <c r="G27" s="198"/>
    </row>
    <row r="28" spans="1:7" ht="21.95" customHeight="1">
      <c r="A28" s="213"/>
      <c r="B28" s="6"/>
      <c r="C28" s="109"/>
      <c r="D28" s="109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483</v>
      </c>
      <c r="C30" s="216"/>
      <c r="D30" s="213" t="s">
        <v>30</v>
      </c>
      <c r="E30" s="217" t="s">
        <v>495</v>
      </c>
      <c r="F30" s="218"/>
      <c r="G30" s="219"/>
    </row>
    <row r="31" spans="1:7" ht="18" customHeight="1">
      <c r="A31" s="213"/>
      <c r="B31" s="224"/>
      <c r="C31" s="224"/>
      <c r="D31" s="213"/>
      <c r="E31" s="221" t="s">
        <v>496</v>
      </c>
      <c r="F31" s="222"/>
      <c r="G31" s="223"/>
    </row>
    <row r="32" spans="1:7" ht="18" customHeight="1">
      <c r="A32" s="213"/>
      <c r="B32" s="224"/>
      <c r="C32" s="224"/>
      <c r="D32" s="213"/>
      <c r="E32" s="221" t="s">
        <v>497</v>
      </c>
      <c r="F32" s="222"/>
      <c r="G32" s="223"/>
    </row>
    <row r="33" spans="1:7" ht="18" customHeight="1">
      <c r="A33" s="213"/>
      <c r="B33" s="224"/>
      <c r="C33" s="224"/>
      <c r="D33" s="213"/>
      <c r="E33" s="221" t="s">
        <v>498</v>
      </c>
      <c r="F33" s="222"/>
      <c r="G33" s="223"/>
    </row>
    <row r="34" spans="1:7" ht="18" customHeight="1">
      <c r="A34" s="213"/>
      <c r="B34" s="224"/>
      <c r="C34" s="224"/>
      <c r="D34" s="213"/>
      <c r="E34" s="221"/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484</v>
      </c>
      <c r="C40" s="237"/>
      <c r="D40" s="237"/>
      <c r="E40" s="210" t="s">
        <v>6</v>
      </c>
      <c r="F40" s="238" t="s">
        <v>499</v>
      </c>
      <c r="G40" s="238"/>
    </row>
    <row r="41" spans="1:7" ht="20.100000000000001" customHeight="1">
      <c r="A41" s="211"/>
      <c r="B41" s="237" t="s">
        <v>485</v>
      </c>
      <c r="C41" s="237"/>
      <c r="D41" s="237"/>
      <c r="E41" s="211"/>
      <c r="F41" s="238" t="s">
        <v>500</v>
      </c>
      <c r="G41" s="238"/>
    </row>
    <row r="42" spans="1:7" ht="20.100000000000001" customHeight="1">
      <c r="A42" s="211"/>
      <c r="B42" s="237" t="s">
        <v>486</v>
      </c>
      <c r="C42" s="237"/>
      <c r="D42" s="237"/>
      <c r="E42" s="211"/>
      <c r="F42" s="238" t="s">
        <v>501</v>
      </c>
      <c r="G42" s="238"/>
    </row>
    <row r="43" spans="1:7" ht="20.100000000000001" customHeight="1">
      <c r="A43" s="211"/>
      <c r="B43" s="237" t="s">
        <v>487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 t="s">
        <v>488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489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 t="s">
        <v>490</v>
      </c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272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4200</v>
      </c>
      <c r="C50" s="10" t="s">
        <v>207</v>
      </c>
      <c r="D50" s="246"/>
      <c r="E50" s="7"/>
      <c r="F50" s="249"/>
      <c r="G50" s="249"/>
    </row>
    <row r="51" spans="1:7" ht="20.100000000000001" customHeight="1">
      <c r="A51" s="246"/>
      <c r="B51" s="9"/>
      <c r="C51" s="10"/>
      <c r="D51" s="246"/>
      <c r="E51" s="7"/>
      <c r="F51" s="249"/>
      <c r="G51" s="249"/>
    </row>
    <row r="52" spans="1:7" ht="20.100000000000001" customHeight="1">
      <c r="A52" s="246"/>
      <c r="B52" s="9"/>
      <c r="C52" s="10"/>
      <c r="D52" s="246"/>
      <c r="E52" s="7"/>
      <c r="F52" s="230"/>
      <c r="G52" s="231"/>
    </row>
    <row r="53" spans="1:7" ht="20.100000000000001" customHeight="1">
      <c r="A53" s="246"/>
      <c r="B53" s="9"/>
      <c r="C53" s="10"/>
      <c r="D53" s="246"/>
      <c r="E53" s="7"/>
      <c r="F53" s="230"/>
      <c r="G53" s="231"/>
    </row>
    <row r="54" spans="1:7" ht="20.100000000000001" customHeight="1">
      <c r="A54" s="246"/>
      <c r="B54" s="9"/>
      <c r="C54" s="10"/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f>SUM(B50:B57)</f>
        <v>4200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D58" sqref="D5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450</v>
      </c>
      <c r="B1" s="185"/>
      <c r="C1" s="185"/>
      <c r="D1" s="185"/>
      <c r="E1" s="185"/>
      <c r="F1" s="185"/>
      <c r="G1" s="185"/>
    </row>
    <row r="2" spans="1:8" ht="20.100000000000001" customHeight="1">
      <c r="A2" s="114" t="s">
        <v>24</v>
      </c>
      <c r="B2" s="186" t="s">
        <v>502</v>
      </c>
      <c r="C2" s="187"/>
      <c r="D2" s="114" t="s">
        <v>1</v>
      </c>
      <c r="E2" s="114" t="s">
        <v>25</v>
      </c>
      <c r="F2" s="115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113" t="s">
        <v>23</v>
      </c>
      <c r="F3" s="113"/>
      <c r="G3" s="191"/>
      <c r="H3" s="191"/>
    </row>
    <row r="4" spans="1:8" ht="20.100000000000001" customHeight="1">
      <c r="A4" s="114" t="s">
        <v>2</v>
      </c>
      <c r="B4" s="192">
        <v>1341050</v>
      </c>
      <c r="C4" s="193"/>
      <c r="D4" s="190"/>
      <c r="E4" s="194" t="s">
        <v>380</v>
      </c>
      <c r="F4" s="195"/>
      <c r="G4" s="196"/>
    </row>
    <row r="5" spans="1:8" ht="20.100000000000001" customHeight="1">
      <c r="A5" s="114" t="s">
        <v>3</v>
      </c>
      <c r="B5" s="197"/>
      <c r="C5" s="198"/>
      <c r="D5" s="190"/>
      <c r="E5" s="199" t="s">
        <v>381</v>
      </c>
      <c r="F5" s="200"/>
      <c r="G5" s="201"/>
    </row>
    <row r="6" spans="1:8" ht="20.100000000000001" customHeight="1">
      <c r="A6" s="114" t="s">
        <v>4</v>
      </c>
      <c r="B6" s="192"/>
      <c r="C6" s="193"/>
      <c r="D6" s="190"/>
      <c r="E6" s="202" t="s">
        <v>379</v>
      </c>
      <c r="F6" s="203"/>
      <c r="G6" s="204"/>
    </row>
    <row r="7" spans="1:8" ht="27.95" customHeight="1">
      <c r="A7" s="112" t="s">
        <v>14</v>
      </c>
      <c r="B7" s="112"/>
      <c r="C7" s="112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52</v>
      </c>
      <c r="C8" s="1">
        <v>6</v>
      </c>
      <c r="D8" s="205" t="s">
        <v>5</v>
      </c>
      <c r="E8" s="8" t="s">
        <v>253</v>
      </c>
      <c r="F8" s="115"/>
      <c r="G8" s="5"/>
    </row>
    <row r="9" spans="1:8" ht="20.100000000000001" customHeight="1">
      <c r="A9" s="199"/>
      <c r="B9" s="1" t="s">
        <v>53</v>
      </c>
      <c r="C9" s="1">
        <v>6</v>
      </c>
      <c r="D9" s="206"/>
      <c r="E9" s="1" t="s">
        <v>153</v>
      </c>
      <c r="F9" s="115"/>
      <c r="G9" s="115"/>
    </row>
    <row r="10" spans="1:8" ht="20.100000000000001" customHeight="1">
      <c r="A10" s="199"/>
      <c r="B10" s="1" t="s">
        <v>519</v>
      </c>
      <c r="C10" s="1">
        <v>5</v>
      </c>
      <c r="D10" s="206"/>
      <c r="E10" s="1" t="s">
        <v>136</v>
      </c>
      <c r="F10" s="115"/>
      <c r="G10" s="115"/>
    </row>
    <row r="11" spans="1:8" ht="20.100000000000001" customHeight="1">
      <c r="A11" s="202"/>
      <c r="B11" s="1" t="s">
        <v>520</v>
      </c>
      <c r="C11" s="1">
        <v>3</v>
      </c>
      <c r="D11" s="207"/>
      <c r="E11" s="8"/>
      <c r="F11" s="115"/>
      <c r="G11" s="115"/>
    </row>
    <row r="12" spans="1:8" ht="27.95" customHeight="1">
      <c r="A12" s="112" t="s">
        <v>21</v>
      </c>
      <c r="B12" s="112"/>
      <c r="C12" s="112"/>
      <c r="D12" s="112"/>
      <c r="E12" s="2"/>
      <c r="F12" s="2"/>
      <c r="G12" s="116"/>
    </row>
    <row r="13" spans="1:8" ht="18.95" customHeight="1">
      <c r="A13" s="1"/>
      <c r="B13" s="115" t="s">
        <v>463</v>
      </c>
      <c r="C13" s="115" t="s">
        <v>10</v>
      </c>
      <c r="D13" s="115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0.5</v>
      </c>
      <c r="C14" s="114" t="s">
        <v>504</v>
      </c>
      <c r="D14" s="114" t="s">
        <v>521</v>
      </c>
      <c r="E14" s="208"/>
      <c r="F14" s="209"/>
      <c r="G14" s="198"/>
    </row>
    <row r="15" spans="1:8" ht="18.95" customHeight="1">
      <c r="A15" s="211"/>
      <c r="B15" s="6">
        <v>0.52083333333333337</v>
      </c>
      <c r="C15" s="114" t="s">
        <v>505</v>
      </c>
      <c r="D15" s="114">
        <v>7</v>
      </c>
      <c r="E15" s="208"/>
      <c r="F15" s="209"/>
      <c r="G15" s="198"/>
    </row>
    <row r="16" spans="1:8" ht="18.95" customHeight="1">
      <c r="A16" s="211"/>
      <c r="B16" s="6">
        <v>4.1666666666666664E-2</v>
      </c>
      <c r="C16" s="114" t="s">
        <v>506</v>
      </c>
      <c r="D16" s="114">
        <v>3</v>
      </c>
      <c r="E16" s="208"/>
      <c r="F16" s="209"/>
      <c r="G16" s="198"/>
    </row>
    <row r="17" spans="1:7" ht="18.95" customHeight="1">
      <c r="A17" s="211"/>
      <c r="B17" s="6"/>
      <c r="C17" s="114"/>
      <c r="D17" s="114"/>
      <c r="E17" s="208"/>
      <c r="F17" s="209"/>
      <c r="G17" s="198"/>
    </row>
    <row r="18" spans="1:7" ht="18.95" customHeight="1">
      <c r="A18" s="211"/>
      <c r="B18" s="6"/>
      <c r="C18" s="114"/>
      <c r="D18" s="114"/>
      <c r="E18" s="208"/>
      <c r="F18" s="209"/>
      <c r="G18" s="198"/>
    </row>
    <row r="19" spans="1:7" ht="18.95" customHeight="1">
      <c r="A19" s="211"/>
      <c r="B19" s="6"/>
      <c r="C19" s="114"/>
      <c r="D19" s="114"/>
      <c r="E19" s="208"/>
      <c r="F19" s="209"/>
      <c r="G19" s="198"/>
    </row>
    <row r="20" spans="1:7" ht="18.95" customHeight="1">
      <c r="A20" s="211"/>
      <c r="B20" s="6"/>
      <c r="C20" s="114"/>
      <c r="D20" s="114"/>
      <c r="E20" s="208"/>
      <c r="F20" s="209"/>
      <c r="G20" s="198"/>
    </row>
    <row r="21" spans="1:7" ht="18.95" customHeight="1">
      <c r="A21" s="211"/>
      <c r="B21" s="6"/>
      <c r="C21" s="114"/>
      <c r="D21" s="114"/>
      <c r="E21" s="208"/>
      <c r="F21" s="209"/>
      <c r="G21" s="198"/>
    </row>
    <row r="22" spans="1:7" ht="18.95" customHeight="1">
      <c r="A22" s="212"/>
      <c r="B22" s="6"/>
      <c r="C22" s="114"/>
      <c r="D22" s="114"/>
      <c r="E22" s="208"/>
      <c r="F22" s="209"/>
      <c r="G22" s="198"/>
    </row>
    <row r="23" spans="1:7" ht="20.100000000000001" customHeight="1">
      <c r="A23" s="213" t="s">
        <v>9</v>
      </c>
      <c r="B23" s="6">
        <v>0.2638888888888889</v>
      </c>
      <c r="C23" s="114" t="s">
        <v>503</v>
      </c>
      <c r="D23" s="114">
        <v>4</v>
      </c>
      <c r="E23" s="214"/>
      <c r="F23" s="214"/>
      <c r="G23" s="214"/>
    </row>
    <row r="24" spans="1:7" ht="21" customHeight="1">
      <c r="A24" s="213"/>
      <c r="B24" s="6"/>
      <c r="C24" s="114"/>
      <c r="D24" s="114"/>
      <c r="E24" s="214"/>
      <c r="F24" s="214"/>
      <c r="G24" s="214"/>
    </row>
    <row r="25" spans="1:7" ht="18.95" customHeight="1">
      <c r="A25" s="213"/>
      <c r="B25" s="6"/>
      <c r="C25" s="114"/>
      <c r="D25" s="114"/>
      <c r="E25" s="214"/>
      <c r="F25" s="214"/>
      <c r="G25" s="214"/>
    </row>
    <row r="26" spans="1:7" ht="18.95" customHeight="1">
      <c r="A26" s="213"/>
      <c r="B26" s="6"/>
      <c r="C26" s="114"/>
      <c r="D26" s="114"/>
      <c r="E26" s="214"/>
      <c r="F26" s="214"/>
      <c r="G26" s="214"/>
    </row>
    <row r="27" spans="1:7" ht="18.95" customHeight="1">
      <c r="A27" s="213"/>
      <c r="B27" s="6"/>
      <c r="C27" s="114"/>
      <c r="D27" s="114"/>
      <c r="E27" s="208"/>
      <c r="F27" s="209"/>
      <c r="G27" s="198"/>
    </row>
    <row r="28" spans="1:7" ht="21.95" customHeight="1">
      <c r="A28" s="213"/>
      <c r="B28" s="6"/>
      <c r="C28" s="114"/>
      <c r="D28" s="114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507</v>
      </c>
      <c r="C30" s="216"/>
      <c r="D30" s="213" t="s">
        <v>30</v>
      </c>
      <c r="E30" s="217" t="s">
        <v>523</v>
      </c>
      <c r="F30" s="218"/>
      <c r="G30" s="219"/>
    </row>
    <row r="31" spans="1:7" ht="18" customHeight="1">
      <c r="A31" s="213"/>
      <c r="B31" s="220" t="s">
        <v>508</v>
      </c>
      <c r="C31" s="220"/>
      <c r="D31" s="213"/>
      <c r="E31" s="221" t="s">
        <v>522</v>
      </c>
      <c r="F31" s="222"/>
      <c r="G31" s="223"/>
    </row>
    <row r="32" spans="1:7" ht="18" customHeight="1">
      <c r="A32" s="213"/>
      <c r="B32" s="220" t="s">
        <v>509</v>
      </c>
      <c r="C32" s="220"/>
      <c r="D32" s="213"/>
      <c r="E32" s="221" t="s">
        <v>524</v>
      </c>
      <c r="F32" s="222"/>
      <c r="G32" s="223"/>
    </row>
    <row r="33" spans="1:7" ht="18" customHeight="1">
      <c r="A33" s="213"/>
      <c r="B33" s="224"/>
      <c r="C33" s="224"/>
      <c r="D33" s="213"/>
      <c r="E33" s="221" t="s">
        <v>525</v>
      </c>
      <c r="F33" s="222"/>
      <c r="G33" s="223"/>
    </row>
    <row r="34" spans="1:7" ht="18" customHeight="1">
      <c r="A34" s="213"/>
      <c r="B34" s="224"/>
      <c r="C34" s="224"/>
      <c r="D34" s="213"/>
      <c r="E34" s="221" t="s">
        <v>526</v>
      </c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156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510</v>
      </c>
      <c r="C40" s="237"/>
      <c r="D40" s="237"/>
      <c r="E40" s="210" t="s">
        <v>6</v>
      </c>
      <c r="F40" s="238" t="s">
        <v>528</v>
      </c>
      <c r="G40" s="238"/>
    </row>
    <row r="41" spans="1:7" ht="20.100000000000001" customHeight="1">
      <c r="A41" s="211"/>
      <c r="B41" s="237" t="s">
        <v>511</v>
      </c>
      <c r="C41" s="237"/>
      <c r="D41" s="237"/>
      <c r="E41" s="211"/>
      <c r="F41" s="238" t="s">
        <v>527</v>
      </c>
      <c r="G41" s="238"/>
    </row>
    <row r="42" spans="1:7" ht="20.100000000000001" customHeight="1">
      <c r="A42" s="211"/>
      <c r="B42" s="237" t="s">
        <v>512</v>
      </c>
      <c r="C42" s="237"/>
      <c r="D42" s="237"/>
      <c r="E42" s="211"/>
      <c r="F42" s="238" t="s">
        <v>529</v>
      </c>
      <c r="G42" s="238"/>
    </row>
    <row r="43" spans="1:7" ht="20.100000000000001" customHeight="1">
      <c r="A43" s="211"/>
      <c r="B43" s="237" t="s">
        <v>511</v>
      </c>
      <c r="C43" s="237"/>
      <c r="D43" s="237"/>
      <c r="E43" s="211"/>
      <c r="F43" s="238" t="s">
        <v>530</v>
      </c>
      <c r="G43" s="238"/>
    </row>
    <row r="44" spans="1:7" ht="20.100000000000001" customHeight="1">
      <c r="A44" s="211"/>
      <c r="B44" s="232" t="s">
        <v>513</v>
      </c>
      <c r="C44" s="233"/>
      <c r="D44" s="234"/>
      <c r="E44" s="211"/>
      <c r="F44" s="235" t="s">
        <v>531</v>
      </c>
      <c r="G44" s="236"/>
    </row>
    <row r="45" spans="1:7" ht="20.100000000000001" customHeight="1">
      <c r="A45" s="211"/>
      <c r="B45" s="232" t="s">
        <v>514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 t="s">
        <v>515</v>
      </c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516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12000</v>
      </c>
      <c r="C50" s="10" t="s">
        <v>83</v>
      </c>
      <c r="D50" s="246"/>
      <c r="E50" s="7">
        <v>90000</v>
      </c>
      <c r="F50" s="7" t="s">
        <v>533</v>
      </c>
      <c r="G50" s="7"/>
    </row>
    <row r="51" spans="1:7" ht="20.100000000000001" customHeight="1">
      <c r="A51" s="246"/>
      <c r="B51" s="9">
        <v>1000</v>
      </c>
      <c r="C51" s="10" t="s">
        <v>518</v>
      </c>
      <c r="D51" s="246"/>
      <c r="E51" s="7">
        <v>33000</v>
      </c>
      <c r="F51" s="122" t="s">
        <v>532</v>
      </c>
      <c r="G51" s="123"/>
    </row>
    <row r="52" spans="1:7" ht="20.100000000000001" customHeight="1">
      <c r="A52" s="246"/>
      <c r="B52" s="9">
        <v>1500</v>
      </c>
      <c r="C52" s="10" t="s">
        <v>517</v>
      </c>
      <c r="D52" s="246"/>
      <c r="E52" s="7">
        <v>1500</v>
      </c>
      <c r="F52" s="7" t="s">
        <v>534</v>
      </c>
      <c r="G52" s="7"/>
    </row>
    <row r="53" spans="1:7" ht="20.100000000000001" customHeight="1">
      <c r="A53" s="246"/>
      <c r="B53" s="9">
        <v>6500</v>
      </c>
      <c r="C53" s="10" t="s">
        <v>132</v>
      </c>
      <c r="D53" s="246"/>
      <c r="E53" s="7"/>
      <c r="F53" s="254"/>
      <c r="G53" s="231"/>
    </row>
    <row r="54" spans="1:7" ht="20.100000000000001" customHeight="1">
      <c r="A54" s="246"/>
      <c r="B54" s="9">
        <v>2400</v>
      </c>
      <c r="C54" s="10" t="s">
        <v>48</v>
      </c>
      <c r="D54" s="246"/>
      <c r="E54" s="7"/>
      <c r="F54" s="230"/>
      <c r="G54" s="231"/>
    </row>
    <row r="55" spans="1:7" ht="20.100000000000001" customHeight="1">
      <c r="A55" s="246"/>
      <c r="B55" s="9">
        <v>4100</v>
      </c>
      <c r="C55" s="10" t="s">
        <v>133</v>
      </c>
      <c r="D55" s="246"/>
      <c r="E55" s="7"/>
      <c r="F55" s="230"/>
      <c r="G55" s="231"/>
    </row>
    <row r="56" spans="1:7" ht="20.100000000000001" customHeight="1">
      <c r="A56" s="246"/>
      <c r="B56" s="9">
        <v>3500</v>
      </c>
      <c r="C56" s="10" t="s">
        <v>173</v>
      </c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v>155500</v>
      </c>
      <c r="C58" s="16"/>
      <c r="D58" s="17"/>
      <c r="E58" s="18"/>
      <c r="F58" s="16"/>
      <c r="G58" s="19"/>
    </row>
    <row r="59" spans="1:7" ht="24" customHeight="1">
      <c r="A59" s="240">
        <v>2</v>
      </c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1">
    <mergeCell ref="A60:G60"/>
    <mergeCell ref="B47:D47"/>
    <mergeCell ref="F47:G47"/>
    <mergeCell ref="A48:G48"/>
    <mergeCell ref="A49:A57"/>
    <mergeCell ref="D49:D57"/>
    <mergeCell ref="F49:G49"/>
    <mergeCell ref="F53:G53"/>
    <mergeCell ref="A40:A47"/>
    <mergeCell ref="B40:D40"/>
    <mergeCell ref="F54:G54"/>
    <mergeCell ref="F55:G55"/>
    <mergeCell ref="F56:G56"/>
    <mergeCell ref="F57:G57"/>
    <mergeCell ref="A59:G59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B7" sqref="B7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22</v>
      </c>
      <c r="B1" s="185"/>
      <c r="C1" s="185"/>
      <c r="D1" s="185"/>
      <c r="E1" s="185"/>
      <c r="F1" s="185"/>
      <c r="G1" s="185"/>
    </row>
    <row r="2" spans="1:8" ht="20.100000000000001" customHeight="1">
      <c r="A2" s="28" t="s">
        <v>24</v>
      </c>
      <c r="B2" s="186" t="s">
        <v>63</v>
      </c>
      <c r="C2" s="187"/>
      <c r="D2" s="28" t="s">
        <v>1</v>
      </c>
      <c r="E2" s="28" t="s">
        <v>25</v>
      </c>
      <c r="F2" s="29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26" t="s">
        <v>23</v>
      </c>
      <c r="F3" s="26"/>
      <c r="G3" s="191"/>
      <c r="H3" s="191"/>
    </row>
    <row r="4" spans="1:8" ht="20.100000000000001" customHeight="1">
      <c r="A4" s="28" t="s">
        <v>2</v>
      </c>
      <c r="B4" s="192">
        <v>1808200</v>
      </c>
      <c r="C4" s="193"/>
      <c r="D4" s="190"/>
      <c r="E4" s="194" t="s">
        <v>33</v>
      </c>
      <c r="F4" s="195"/>
      <c r="G4" s="196"/>
    </row>
    <row r="5" spans="1:8" ht="20.100000000000001" customHeight="1">
      <c r="A5" s="28" t="s">
        <v>3</v>
      </c>
      <c r="B5" s="197">
        <f>B6-B4</f>
        <v>628380</v>
      </c>
      <c r="C5" s="198"/>
      <c r="D5" s="190"/>
      <c r="E5" s="199" t="s">
        <v>34</v>
      </c>
      <c r="F5" s="200"/>
      <c r="G5" s="201"/>
    </row>
    <row r="6" spans="1:8" ht="20.100000000000001" customHeight="1">
      <c r="A6" s="28" t="s">
        <v>4</v>
      </c>
      <c r="B6" s="192">
        <v>2436580</v>
      </c>
      <c r="C6" s="193"/>
      <c r="D6" s="190"/>
      <c r="E6" s="202" t="s">
        <v>35</v>
      </c>
      <c r="F6" s="203"/>
      <c r="G6" s="204"/>
    </row>
    <row r="7" spans="1:8" ht="27.95" customHeight="1">
      <c r="A7" s="30" t="s">
        <v>14</v>
      </c>
      <c r="B7" s="30"/>
      <c r="C7" s="30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53</v>
      </c>
      <c r="C8" s="1">
        <v>5</v>
      </c>
      <c r="D8" s="205" t="s">
        <v>5</v>
      </c>
      <c r="E8" s="1" t="s">
        <v>84</v>
      </c>
      <c r="F8" s="29"/>
      <c r="G8" s="5"/>
    </row>
    <row r="9" spans="1:8" ht="20.100000000000001" customHeight="1">
      <c r="A9" s="199"/>
      <c r="B9" s="1" t="s">
        <v>54</v>
      </c>
      <c r="C9" s="1">
        <v>31</v>
      </c>
      <c r="D9" s="206"/>
      <c r="E9" s="8" t="s">
        <v>85</v>
      </c>
      <c r="F9" s="29"/>
      <c r="G9" s="29"/>
    </row>
    <row r="10" spans="1:8" ht="20.100000000000001" customHeight="1">
      <c r="A10" s="199"/>
      <c r="B10" s="1"/>
      <c r="C10" s="1"/>
      <c r="D10" s="206"/>
      <c r="E10" s="1" t="s">
        <v>86</v>
      </c>
      <c r="F10" s="29"/>
      <c r="G10" s="29"/>
    </row>
    <row r="11" spans="1:8" ht="20.100000000000001" customHeight="1">
      <c r="A11" s="202"/>
      <c r="B11" s="1"/>
      <c r="C11" s="1"/>
      <c r="D11" s="207"/>
      <c r="E11" s="8"/>
      <c r="F11" s="29"/>
      <c r="G11" s="29"/>
    </row>
    <row r="12" spans="1:8" ht="27.95" customHeight="1">
      <c r="A12" s="30" t="s">
        <v>21</v>
      </c>
      <c r="B12" s="30"/>
      <c r="C12" s="30"/>
      <c r="D12" s="30"/>
      <c r="E12" s="2"/>
      <c r="F12" s="2"/>
      <c r="G12" s="27"/>
    </row>
    <row r="13" spans="1:8" ht="18.95" customHeight="1">
      <c r="A13" s="1"/>
      <c r="B13" s="29" t="s">
        <v>7</v>
      </c>
      <c r="C13" s="29" t="s">
        <v>10</v>
      </c>
      <c r="D13" s="29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0.45833333333333331</v>
      </c>
      <c r="C14" s="28" t="s">
        <v>69</v>
      </c>
      <c r="D14" s="28">
        <v>18</v>
      </c>
      <c r="E14" s="208"/>
      <c r="F14" s="209"/>
      <c r="G14" s="198"/>
    </row>
    <row r="15" spans="1:8" ht="18.95" customHeight="1">
      <c r="A15" s="211"/>
      <c r="B15" s="6">
        <v>0.4375</v>
      </c>
      <c r="C15" s="28" t="s">
        <v>68</v>
      </c>
      <c r="D15" s="28">
        <v>7</v>
      </c>
      <c r="E15" s="208"/>
      <c r="F15" s="209"/>
      <c r="G15" s="198"/>
    </row>
    <row r="16" spans="1:8" ht="18.95" customHeight="1">
      <c r="A16" s="211"/>
      <c r="B16" s="6">
        <v>0.4375</v>
      </c>
      <c r="C16" s="28" t="s">
        <v>67</v>
      </c>
      <c r="D16" s="28">
        <v>8</v>
      </c>
      <c r="E16" s="208"/>
      <c r="F16" s="209"/>
      <c r="G16" s="198"/>
    </row>
    <row r="17" spans="1:7" ht="18.95" customHeight="1">
      <c r="A17" s="211"/>
      <c r="B17" s="6">
        <v>0.45833333333333331</v>
      </c>
      <c r="C17" s="28" t="s">
        <v>66</v>
      </c>
      <c r="D17" s="28">
        <v>4</v>
      </c>
      <c r="E17" s="208"/>
      <c r="F17" s="209"/>
      <c r="G17" s="198"/>
    </row>
    <row r="18" spans="1:7" ht="18.95" customHeight="1">
      <c r="A18" s="211"/>
      <c r="B18" s="6">
        <v>0.50694444444444442</v>
      </c>
      <c r="C18" s="28" t="s">
        <v>65</v>
      </c>
      <c r="D18" s="28">
        <v>2</v>
      </c>
      <c r="E18" s="208"/>
      <c r="F18" s="209"/>
      <c r="G18" s="198"/>
    </row>
    <row r="19" spans="1:7" ht="18.95" customHeight="1">
      <c r="A19" s="211"/>
      <c r="B19" s="6">
        <v>0.5</v>
      </c>
      <c r="C19" s="28" t="s">
        <v>64</v>
      </c>
      <c r="D19" s="28">
        <v>2</v>
      </c>
      <c r="E19" s="208"/>
      <c r="F19" s="209"/>
      <c r="G19" s="198"/>
    </row>
    <row r="20" spans="1:7" ht="18.95" customHeight="1">
      <c r="A20" s="211"/>
      <c r="B20" s="6"/>
      <c r="C20" s="28"/>
      <c r="D20" s="28"/>
      <c r="E20" s="208"/>
      <c r="F20" s="209"/>
      <c r="G20" s="198"/>
    </row>
    <row r="21" spans="1:7" ht="18.95" customHeight="1">
      <c r="A21" s="211"/>
      <c r="B21" s="6"/>
      <c r="C21" s="28"/>
      <c r="D21" s="28"/>
      <c r="E21" s="208"/>
      <c r="F21" s="209"/>
      <c r="G21" s="198"/>
    </row>
    <row r="22" spans="1:7" ht="18.95" customHeight="1">
      <c r="A22" s="212"/>
      <c r="B22" s="6"/>
      <c r="C22" s="28"/>
      <c r="D22" s="28"/>
      <c r="E22" s="208"/>
      <c r="F22" s="209"/>
      <c r="G22" s="198"/>
    </row>
    <row r="23" spans="1:7" ht="20.100000000000001" customHeight="1">
      <c r="A23" s="213" t="s">
        <v>9</v>
      </c>
      <c r="B23" s="6"/>
      <c r="C23" s="28"/>
      <c r="D23" s="28"/>
      <c r="E23" s="214"/>
      <c r="F23" s="214"/>
      <c r="G23" s="214"/>
    </row>
    <row r="24" spans="1:7" ht="21" customHeight="1">
      <c r="A24" s="213"/>
      <c r="B24" s="6"/>
      <c r="C24" s="28"/>
      <c r="D24" s="28"/>
      <c r="E24" s="214"/>
      <c r="F24" s="214"/>
      <c r="G24" s="214"/>
    </row>
    <row r="25" spans="1:7" ht="18.95" customHeight="1">
      <c r="A25" s="213"/>
      <c r="B25" s="6"/>
      <c r="C25" s="28"/>
      <c r="D25" s="28"/>
      <c r="E25" s="214"/>
      <c r="F25" s="214"/>
      <c r="G25" s="214"/>
    </row>
    <row r="26" spans="1:7" ht="18.95" customHeight="1">
      <c r="A26" s="213"/>
      <c r="B26" s="6"/>
      <c r="C26" s="28"/>
      <c r="D26" s="28"/>
      <c r="E26" s="214"/>
      <c r="F26" s="214"/>
      <c r="G26" s="214"/>
    </row>
    <row r="27" spans="1:7" ht="18.95" customHeight="1">
      <c r="A27" s="213"/>
      <c r="B27" s="6"/>
      <c r="C27" s="28"/>
      <c r="D27" s="28"/>
      <c r="E27" s="208"/>
      <c r="F27" s="209"/>
      <c r="G27" s="198"/>
    </row>
    <row r="28" spans="1:7" ht="21.95" customHeight="1">
      <c r="A28" s="213"/>
      <c r="B28" s="6"/>
      <c r="C28" s="28"/>
      <c r="D28" s="28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70</v>
      </c>
      <c r="C30" s="216"/>
      <c r="D30" s="213" t="s">
        <v>30</v>
      </c>
      <c r="E30" s="217" t="s">
        <v>87</v>
      </c>
      <c r="F30" s="218"/>
      <c r="G30" s="219"/>
    </row>
    <row r="31" spans="1:7" ht="18" customHeight="1">
      <c r="A31" s="213"/>
      <c r="B31" s="220" t="s">
        <v>71</v>
      </c>
      <c r="C31" s="220"/>
      <c r="D31" s="213"/>
      <c r="E31" s="221" t="s">
        <v>88</v>
      </c>
      <c r="F31" s="222"/>
      <c r="G31" s="223"/>
    </row>
    <row r="32" spans="1:7" ht="18" customHeight="1">
      <c r="A32" s="213"/>
      <c r="B32" s="220" t="s">
        <v>72</v>
      </c>
      <c r="C32" s="220"/>
      <c r="D32" s="213"/>
      <c r="E32" s="221" t="s">
        <v>89</v>
      </c>
      <c r="F32" s="222"/>
      <c r="G32" s="223"/>
    </row>
    <row r="33" spans="1:7" ht="18" customHeight="1">
      <c r="A33" s="213"/>
      <c r="B33" s="220" t="s">
        <v>73</v>
      </c>
      <c r="C33" s="220"/>
      <c r="D33" s="213"/>
      <c r="E33" s="221"/>
      <c r="F33" s="222"/>
      <c r="G33" s="223"/>
    </row>
    <row r="34" spans="1:7" ht="18" customHeight="1">
      <c r="A34" s="213"/>
      <c r="B34" s="226"/>
      <c r="C34" s="226"/>
      <c r="D34" s="213"/>
      <c r="E34" s="221"/>
      <c r="F34" s="222"/>
      <c r="G34" s="223"/>
    </row>
    <row r="35" spans="1:7" ht="18.95" customHeight="1">
      <c r="A35" s="213"/>
      <c r="B35" s="226"/>
      <c r="C35" s="226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74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75</v>
      </c>
      <c r="C40" s="237"/>
      <c r="D40" s="237"/>
      <c r="E40" s="210" t="s">
        <v>6</v>
      </c>
      <c r="F40" s="238"/>
      <c r="G40" s="238"/>
    </row>
    <row r="41" spans="1:7" ht="20.100000000000001" customHeight="1">
      <c r="A41" s="211"/>
      <c r="B41" s="237" t="s">
        <v>76</v>
      </c>
      <c r="C41" s="237"/>
      <c r="D41" s="237"/>
      <c r="E41" s="211"/>
      <c r="F41" s="238"/>
      <c r="G41" s="238"/>
    </row>
    <row r="42" spans="1:7" ht="20.100000000000001" customHeight="1">
      <c r="A42" s="211"/>
      <c r="B42" s="237" t="s">
        <v>77</v>
      </c>
      <c r="C42" s="237"/>
      <c r="D42" s="237"/>
      <c r="E42" s="211"/>
      <c r="F42" s="238"/>
      <c r="G42" s="238"/>
    </row>
    <row r="43" spans="1:7" ht="20.100000000000001" customHeight="1">
      <c r="A43" s="211"/>
      <c r="B43" s="237" t="s">
        <v>78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 t="s">
        <v>79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80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 t="s">
        <v>81</v>
      </c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82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12000</v>
      </c>
      <c r="C50" s="10" t="s">
        <v>83</v>
      </c>
      <c r="D50" s="246"/>
      <c r="E50" s="7"/>
      <c r="F50" s="249"/>
      <c r="G50" s="249"/>
    </row>
    <row r="51" spans="1:7" ht="20.100000000000001" customHeight="1">
      <c r="A51" s="246"/>
      <c r="B51" s="9"/>
      <c r="C51" s="10"/>
      <c r="D51" s="246"/>
      <c r="E51" s="7"/>
      <c r="F51" s="249"/>
      <c r="G51" s="249"/>
    </row>
    <row r="52" spans="1:7" ht="20.100000000000001" customHeight="1">
      <c r="A52" s="246"/>
      <c r="B52" s="9"/>
      <c r="C52" s="10"/>
      <c r="D52" s="246"/>
      <c r="E52" s="7"/>
      <c r="F52" s="230"/>
      <c r="G52" s="231"/>
    </row>
    <row r="53" spans="1:7" ht="20.100000000000001" customHeight="1">
      <c r="A53" s="246"/>
      <c r="B53" s="9"/>
      <c r="C53" s="10"/>
      <c r="D53" s="246"/>
      <c r="E53" s="7"/>
      <c r="F53" s="230"/>
      <c r="G53" s="231"/>
    </row>
    <row r="54" spans="1:7" ht="20.100000000000001" customHeight="1">
      <c r="A54" s="246"/>
      <c r="B54" s="9"/>
      <c r="C54" s="10"/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f>SUM(B50:B57)</f>
        <v>12000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B11" sqref="B11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450</v>
      </c>
      <c r="B1" s="185"/>
      <c r="C1" s="185"/>
      <c r="D1" s="185"/>
      <c r="E1" s="185"/>
      <c r="F1" s="185"/>
      <c r="G1" s="185"/>
    </row>
    <row r="2" spans="1:8" ht="20.100000000000001" customHeight="1">
      <c r="A2" s="119" t="s">
        <v>24</v>
      </c>
      <c r="B2" s="186" t="s">
        <v>563</v>
      </c>
      <c r="C2" s="187"/>
      <c r="D2" s="119" t="s">
        <v>1</v>
      </c>
      <c r="E2" s="119" t="s">
        <v>25</v>
      </c>
      <c r="F2" s="120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117" t="s">
        <v>23</v>
      </c>
      <c r="F3" s="117"/>
      <c r="G3" s="191"/>
      <c r="H3" s="191"/>
    </row>
    <row r="4" spans="1:8" ht="20.100000000000001" customHeight="1">
      <c r="A4" s="119" t="s">
        <v>2</v>
      </c>
      <c r="B4" s="192"/>
      <c r="C4" s="193"/>
      <c r="D4" s="190"/>
      <c r="E4" s="194" t="s">
        <v>380</v>
      </c>
      <c r="F4" s="195"/>
      <c r="G4" s="196"/>
    </row>
    <row r="5" spans="1:8" ht="20.100000000000001" customHeight="1">
      <c r="A5" s="119" t="s">
        <v>3</v>
      </c>
      <c r="B5" s="197"/>
      <c r="C5" s="198"/>
      <c r="D5" s="190"/>
      <c r="E5" s="199" t="s">
        <v>381</v>
      </c>
      <c r="F5" s="200"/>
      <c r="G5" s="201"/>
    </row>
    <row r="6" spans="1:8" ht="20.100000000000001" customHeight="1">
      <c r="A6" s="119" t="s">
        <v>4</v>
      </c>
      <c r="B6" s="192">
        <v>2068560</v>
      </c>
      <c r="C6" s="193"/>
      <c r="D6" s="190"/>
      <c r="E6" s="202" t="s">
        <v>379</v>
      </c>
      <c r="F6" s="203"/>
      <c r="G6" s="204"/>
    </row>
    <row r="7" spans="1:8" ht="27.95" customHeight="1">
      <c r="A7" s="121" t="s">
        <v>14</v>
      </c>
      <c r="B7" s="121"/>
      <c r="C7" s="121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553</v>
      </c>
      <c r="C8" s="1">
        <v>6</v>
      </c>
      <c r="D8" s="205" t="s">
        <v>5</v>
      </c>
      <c r="E8" s="8" t="s">
        <v>253</v>
      </c>
      <c r="F8" s="120"/>
      <c r="G8" s="5"/>
    </row>
    <row r="9" spans="1:8" ht="20.100000000000001" customHeight="1">
      <c r="A9" s="199"/>
      <c r="B9" s="1" t="s">
        <v>554</v>
      </c>
      <c r="C9" s="1">
        <v>6</v>
      </c>
      <c r="D9" s="206"/>
      <c r="E9" s="8" t="s">
        <v>238</v>
      </c>
      <c r="F9" s="120"/>
      <c r="G9" s="120"/>
    </row>
    <row r="10" spans="1:8" ht="20.100000000000001" customHeight="1">
      <c r="A10" s="199"/>
      <c r="B10" s="1" t="s">
        <v>555</v>
      </c>
      <c r="C10" s="1">
        <v>5</v>
      </c>
      <c r="D10" s="206"/>
      <c r="E10" s="1" t="s">
        <v>85</v>
      </c>
      <c r="F10" s="120"/>
      <c r="G10" s="120"/>
    </row>
    <row r="11" spans="1:8" ht="20.100000000000001" customHeight="1">
      <c r="A11" s="202"/>
      <c r="B11" s="1" t="s">
        <v>556</v>
      </c>
      <c r="C11" s="1">
        <v>3</v>
      </c>
      <c r="D11" s="207"/>
      <c r="E11" s="8"/>
      <c r="F11" s="120"/>
      <c r="G11" s="120"/>
    </row>
    <row r="12" spans="1:8" ht="27.95" customHeight="1">
      <c r="A12" s="121" t="s">
        <v>21</v>
      </c>
      <c r="B12" s="121"/>
      <c r="C12" s="121"/>
      <c r="D12" s="121"/>
      <c r="E12" s="2"/>
      <c r="F12" s="2"/>
      <c r="G12" s="118"/>
    </row>
    <row r="13" spans="1:8" ht="18.95" customHeight="1">
      <c r="A13" s="1"/>
      <c r="B13" s="120" t="s">
        <v>463</v>
      </c>
      <c r="C13" s="120" t="s">
        <v>10</v>
      </c>
      <c r="D13" s="120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0.52083333333333337</v>
      </c>
      <c r="C14" s="119" t="s">
        <v>538</v>
      </c>
      <c r="D14" s="119">
        <v>7</v>
      </c>
      <c r="E14" s="208"/>
      <c r="F14" s="209"/>
      <c r="G14" s="198"/>
    </row>
    <row r="15" spans="1:8" ht="18.95" customHeight="1">
      <c r="A15" s="211"/>
      <c r="B15" s="6"/>
      <c r="C15" s="119"/>
      <c r="D15" s="119"/>
      <c r="E15" s="208"/>
      <c r="F15" s="209"/>
      <c r="G15" s="198"/>
    </row>
    <row r="16" spans="1:8" ht="18.95" customHeight="1">
      <c r="A16" s="211"/>
      <c r="B16" s="6"/>
      <c r="C16" s="119"/>
      <c r="D16" s="119"/>
      <c r="E16" s="208"/>
      <c r="F16" s="209"/>
      <c r="G16" s="198"/>
    </row>
    <row r="17" spans="1:7" ht="18.95" customHeight="1">
      <c r="A17" s="211"/>
      <c r="B17" s="6"/>
      <c r="C17" s="119"/>
      <c r="D17" s="119"/>
      <c r="E17" s="208"/>
      <c r="F17" s="209"/>
      <c r="G17" s="198"/>
    </row>
    <row r="18" spans="1:7" ht="18.95" customHeight="1">
      <c r="A18" s="211"/>
      <c r="B18" s="6"/>
      <c r="C18" s="119"/>
      <c r="D18" s="119"/>
      <c r="E18" s="208"/>
      <c r="F18" s="209"/>
      <c r="G18" s="198"/>
    </row>
    <row r="19" spans="1:7" ht="18.95" customHeight="1">
      <c r="A19" s="211"/>
      <c r="B19" s="6"/>
      <c r="C19" s="119"/>
      <c r="D19" s="119"/>
      <c r="E19" s="208"/>
      <c r="F19" s="209"/>
      <c r="G19" s="198"/>
    </row>
    <row r="20" spans="1:7" ht="18.95" customHeight="1">
      <c r="A20" s="211"/>
      <c r="B20" s="6"/>
      <c r="C20" s="119"/>
      <c r="D20" s="119"/>
      <c r="E20" s="208"/>
      <c r="F20" s="209"/>
      <c r="G20" s="198"/>
    </row>
    <row r="21" spans="1:7" ht="18.95" customHeight="1">
      <c r="A21" s="211"/>
      <c r="B21" s="6"/>
      <c r="C21" s="119"/>
      <c r="D21" s="119"/>
      <c r="E21" s="208"/>
      <c r="F21" s="209"/>
      <c r="G21" s="198"/>
    </row>
    <row r="22" spans="1:7" ht="18.95" customHeight="1">
      <c r="A22" s="212"/>
      <c r="B22" s="6"/>
      <c r="C22" s="119"/>
      <c r="D22" s="119"/>
      <c r="E22" s="208"/>
      <c r="F22" s="209"/>
      <c r="G22" s="198"/>
    </row>
    <row r="23" spans="1:7" ht="20.100000000000001" customHeight="1">
      <c r="A23" s="213" t="s">
        <v>9</v>
      </c>
      <c r="B23" s="6">
        <v>0.25</v>
      </c>
      <c r="C23" s="119" t="s">
        <v>537</v>
      </c>
      <c r="D23" s="119">
        <v>6</v>
      </c>
      <c r="E23" s="214"/>
      <c r="F23" s="214"/>
      <c r="G23" s="214"/>
    </row>
    <row r="24" spans="1:7" ht="21" customHeight="1">
      <c r="A24" s="213"/>
      <c r="B24" s="6">
        <v>0.29166666666666669</v>
      </c>
      <c r="C24" s="119" t="s">
        <v>536</v>
      </c>
      <c r="D24" s="119">
        <v>5</v>
      </c>
      <c r="E24" s="214"/>
      <c r="F24" s="214"/>
      <c r="G24" s="214"/>
    </row>
    <row r="25" spans="1:7" ht="18.95" customHeight="1">
      <c r="A25" s="213"/>
      <c r="B25" s="6">
        <v>0.29166666666666669</v>
      </c>
      <c r="C25" s="119" t="s">
        <v>535</v>
      </c>
      <c r="D25" s="119">
        <v>4</v>
      </c>
      <c r="E25" s="214"/>
      <c r="F25" s="214"/>
      <c r="G25" s="214"/>
    </row>
    <row r="26" spans="1:7" ht="18.95" customHeight="1">
      <c r="A26" s="213"/>
      <c r="B26" s="6"/>
      <c r="C26" s="119"/>
      <c r="D26" s="119"/>
      <c r="E26" s="214"/>
      <c r="F26" s="214"/>
      <c r="G26" s="214"/>
    </row>
    <row r="27" spans="1:7" ht="18.95" customHeight="1">
      <c r="A27" s="213"/>
      <c r="B27" s="6"/>
      <c r="C27" s="119"/>
      <c r="D27" s="119"/>
      <c r="E27" s="208"/>
      <c r="F27" s="209"/>
      <c r="G27" s="198"/>
    </row>
    <row r="28" spans="1:7" ht="21.95" customHeight="1">
      <c r="A28" s="213"/>
      <c r="B28" s="6"/>
      <c r="C28" s="119"/>
      <c r="D28" s="119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539</v>
      </c>
      <c r="C30" s="216"/>
      <c r="D30" s="213" t="s">
        <v>30</v>
      </c>
      <c r="E30" s="217" t="s">
        <v>558</v>
      </c>
      <c r="F30" s="218"/>
      <c r="G30" s="219"/>
    </row>
    <row r="31" spans="1:7" ht="18" customHeight="1">
      <c r="A31" s="213"/>
      <c r="B31" s="220" t="s">
        <v>540</v>
      </c>
      <c r="C31" s="220"/>
      <c r="D31" s="213"/>
      <c r="E31" s="221" t="s">
        <v>557</v>
      </c>
      <c r="F31" s="222"/>
      <c r="G31" s="223"/>
    </row>
    <row r="32" spans="1:7" ht="18" customHeight="1">
      <c r="A32" s="213"/>
      <c r="B32" s="224"/>
      <c r="C32" s="224"/>
      <c r="D32" s="213"/>
      <c r="E32" s="221" t="s">
        <v>559</v>
      </c>
      <c r="F32" s="222"/>
      <c r="G32" s="223"/>
    </row>
    <row r="33" spans="1:7" ht="18" customHeight="1">
      <c r="A33" s="213"/>
      <c r="B33" s="224"/>
      <c r="C33" s="224"/>
      <c r="D33" s="213"/>
      <c r="E33" s="221" t="s">
        <v>560</v>
      </c>
      <c r="F33" s="222"/>
      <c r="G33" s="223"/>
    </row>
    <row r="34" spans="1:7" ht="18" customHeight="1">
      <c r="A34" s="213"/>
      <c r="B34" s="224"/>
      <c r="C34" s="224"/>
      <c r="D34" s="213"/>
      <c r="E34" s="221"/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541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542</v>
      </c>
      <c r="C40" s="237"/>
      <c r="D40" s="237"/>
      <c r="E40" s="210" t="s">
        <v>6</v>
      </c>
      <c r="F40" s="238" t="s">
        <v>561</v>
      </c>
      <c r="G40" s="238"/>
    </row>
    <row r="41" spans="1:7" ht="20.100000000000001" customHeight="1">
      <c r="A41" s="211"/>
      <c r="B41" s="237" t="s">
        <v>543</v>
      </c>
      <c r="C41" s="237"/>
      <c r="D41" s="237"/>
      <c r="E41" s="211"/>
      <c r="F41" s="238" t="s">
        <v>562</v>
      </c>
      <c r="G41" s="238"/>
    </row>
    <row r="42" spans="1:7" ht="20.100000000000001" customHeight="1">
      <c r="A42" s="211"/>
      <c r="B42" s="237" t="s">
        <v>544</v>
      </c>
      <c r="C42" s="237"/>
      <c r="D42" s="237"/>
      <c r="E42" s="211"/>
      <c r="F42" s="238"/>
      <c r="G42" s="238"/>
    </row>
    <row r="43" spans="1:7" ht="20.100000000000001" customHeight="1">
      <c r="A43" s="211"/>
      <c r="B43" s="237" t="s">
        <v>545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 t="s">
        <v>544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546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 t="s">
        <v>547</v>
      </c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548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1500</v>
      </c>
      <c r="C50" s="10" t="s">
        <v>132</v>
      </c>
      <c r="D50" s="246"/>
      <c r="E50" s="7">
        <v>18000</v>
      </c>
      <c r="F50" s="256" t="s">
        <v>552</v>
      </c>
      <c r="G50" s="257"/>
    </row>
    <row r="51" spans="1:7" ht="20.100000000000001" customHeight="1">
      <c r="A51" s="246"/>
      <c r="B51" s="9">
        <v>2000</v>
      </c>
      <c r="C51" s="10" t="s">
        <v>551</v>
      </c>
      <c r="D51" s="246"/>
      <c r="E51" s="7"/>
      <c r="F51" s="256"/>
      <c r="G51" s="257"/>
    </row>
    <row r="52" spans="1:7" ht="20.100000000000001" customHeight="1">
      <c r="A52" s="246"/>
      <c r="B52" s="9">
        <v>3900</v>
      </c>
      <c r="C52" s="10" t="s">
        <v>550</v>
      </c>
      <c r="D52" s="246"/>
      <c r="E52" s="7"/>
      <c r="F52" s="256"/>
      <c r="G52" s="257"/>
    </row>
    <row r="53" spans="1:7" ht="20.100000000000001" customHeight="1">
      <c r="A53" s="246"/>
      <c r="B53" s="9">
        <v>1500</v>
      </c>
      <c r="C53" s="10" t="s">
        <v>517</v>
      </c>
      <c r="D53" s="246"/>
      <c r="E53" s="7"/>
      <c r="F53" s="258"/>
      <c r="G53" s="259"/>
    </row>
    <row r="54" spans="1:7" ht="20.100000000000001" customHeight="1">
      <c r="A54" s="246"/>
      <c r="B54" s="9">
        <v>24000</v>
      </c>
      <c r="C54" s="10" t="s">
        <v>549</v>
      </c>
      <c r="D54" s="246"/>
      <c r="E54" s="7"/>
      <c r="F54" s="260"/>
      <c r="G54" s="259"/>
    </row>
    <row r="55" spans="1:7" ht="20.100000000000001" customHeight="1">
      <c r="A55" s="246"/>
      <c r="B55" s="9"/>
      <c r="C55" s="10"/>
      <c r="D55" s="246"/>
      <c r="E55" s="7"/>
      <c r="F55" s="260"/>
      <c r="G55" s="259"/>
    </row>
    <row r="56" spans="1:7" ht="20.100000000000001" customHeight="1">
      <c r="A56" s="246"/>
      <c r="B56" s="9"/>
      <c r="C56" s="10"/>
      <c r="D56" s="246"/>
      <c r="E56" s="7"/>
      <c r="F56" s="260"/>
      <c r="G56" s="259"/>
    </row>
    <row r="57" spans="1:7" ht="18" customHeight="1" thickBot="1">
      <c r="A57" s="246"/>
      <c r="B57" s="11"/>
      <c r="C57" s="12"/>
      <c r="D57" s="246"/>
      <c r="E57" s="13"/>
      <c r="F57" s="255"/>
      <c r="G57" s="255"/>
    </row>
    <row r="58" spans="1:7" ht="27.75" customHeight="1" thickTop="1" thickBot="1">
      <c r="A58" s="14" t="s">
        <v>27</v>
      </c>
      <c r="B58" s="15">
        <v>50900</v>
      </c>
      <c r="C58" s="16"/>
      <c r="D58" s="17"/>
      <c r="E58" s="18"/>
      <c r="F58" s="16"/>
      <c r="G58" s="19"/>
    </row>
    <row r="59" spans="1:7" ht="24" customHeight="1">
      <c r="A59" s="240">
        <v>2</v>
      </c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B47:D47"/>
    <mergeCell ref="F47:G47"/>
    <mergeCell ref="A40:A47"/>
    <mergeCell ref="B40:D40"/>
    <mergeCell ref="F57:G57"/>
    <mergeCell ref="A59:G59"/>
    <mergeCell ref="A60:G60"/>
    <mergeCell ref="F50:G50"/>
    <mergeCell ref="F51:G51"/>
    <mergeCell ref="F52:G52"/>
    <mergeCell ref="A48:G48"/>
    <mergeCell ref="A49:A57"/>
    <mergeCell ref="D49:D57"/>
    <mergeCell ref="F49:G49"/>
    <mergeCell ref="F53:G53"/>
    <mergeCell ref="F54:G54"/>
    <mergeCell ref="F55:G55"/>
    <mergeCell ref="F56:G5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450</v>
      </c>
      <c r="B1" s="185"/>
      <c r="C1" s="185"/>
      <c r="D1" s="185"/>
      <c r="E1" s="185"/>
      <c r="F1" s="185"/>
      <c r="G1" s="185"/>
    </row>
    <row r="2" spans="1:8" ht="20.100000000000001" customHeight="1">
      <c r="A2" s="126" t="s">
        <v>24</v>
      </c>
      <c r="B2" s="186" t="s">
        <v>564</v>
      </c>
      <c r="C2" s="187"/>
      <c r="D2" s="126" t="s">
        <v>1</v>
      </c>
      <c r="E2" s="126" t="s">
        <v>25</v>
      </c>
      <c r="F2" s="127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125" t="s">
        <v>23</v>
      </c>
      <c r="F3" s="125"/>
      <c r="G3" s="191"/>
      <c r="H3" s="191"/>
    </row>
    <row r="4" spans="1:8" ht="20.100000000000001" customHeight="1">
      <c r="A4" s="126" t="s">
        <v>2</v>
      </c>
      <c r="B4" s="192"/>
      <c r="C4" s="193"/>
      <c r="D4" s="190"/>
      <c r="E4" s="194" t="s">
        <v>380</v>
      </c>
      <c r="F4" s="195"/>
      <c r="G4" s="196"/>
    </row>
    <row r="5" spans="1:8" ht="20.100000000000001" customHeight="1">
      <c r="A5" s="126" t="s">
        <v>3</v>
      </c>
      <c r="B5" s="197"/>
      <c r="C5" s="198"/>
      <c r="D5" s="190"/>
      <c r="E5" s="199" t="s">
        <v>381</v>
      </c>
      <c r="F5" s="200"/>
      <c r="G5" s="201"/>
    </row>
    <row r="6" spans="1:8" ht="20.100000000000001" customHeight="1">
      <c r="A6" s="126" t="s">
        <v>4</v>
      </c>
      <c r="B6" s="192">
        <f>1785200+390750-30000</f>
        <v>2145950</v>
      </c>
      <c r="C6" s="193"/>
      <c r="D6" s="190"/>
      <c r="E6" s="202" t="s">
        <v>379</v>
      </c>
      <c r="F6" s="203"/>
      <c r="G6" s="204"/>
    </row>
    <row r="7" spans="1:8" ht="27.95" customHeight="1">
      <c r="A7" s="124" t="s">
        <v>14</v>
      </c>
      <c r="B7" s="124"/>
      <c r="C7" s="124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565</v>
      </c>
      <c r="C8" s="1">
        <v>3</v>
      </c>
      <c r="D8" s="205" t="s">
        <v>5</v>
      </c>
      <c r="E8" s="8" t="s">
        <v>570</v>
      </c>
      <c r="F8" s="127"/>
      <c r="G8" s="5"/>
    </row>
    <row r="9" spans="1:8" ht="20.100000000000001" customHeight="1">
      <c r="A9" s="199"/>
      <c r="B9" s="1" t="s">
        <v>554</v>
      </c>
      <c r="C9" s="1">
        <v>7</v>
      </c>
      <c r="D9" s="206"/>
      <c r="E9" s="8" t="s">
        <v>568</v>
      </c>
      <c r="F9" s="127"/>
      <c r="G9" s="127"/>
    </row>
    <row r="10" spans="1:8" ht="20.100000000000001" customHeight="1">
      <c r="A10" s="199"/>
      <c r="B10" s="1" t="s">
        <v>566</v>
      </c>
      <c r="C10" s="1">
        <v>3</v>
      </c>
      <c r="D10" s="206"/>
      <c r="E10" s="1" t="s">
        <v>569</v>
      </c>
      <c r="F10" s="127"/>
      <c r="G10" s="127"/>
    </row>
    <row r="11" spans="1:8" ht="20.100000000000001" customHeight="1">
      <c r="A11" s="202"/>
      <c r="B11" s="1" t="s">
        <v>567</v>
      </c>
      <c r="C11" s="1">
        <v>3</v>
      </c>
      <c r="D11" s="207"/>
      <c r="E11" s="8" t="s">
        <v>571</v>
      </c>
      <c r="F11" s="127"/>
      <c r="G11" s="127"/>
    </row>
    <row r="12" spans="1:8" ht="27.95" customHeight="1">
      <c r="A12" s="124" t="s">
        <v>21</v>
      </c>
      <c r="B12" s="124"/>
      <c r="C12" s="124"/>
      <c r="D12" s="124"/>
      <c r="E12" s="2"/>
      <c r="F12" s="2"/>
      <c r="G12" s="128"/>
    </row>
    <row r="13" spans="1:8" ht="18.95" customHeight="1">
      <c r="A13" s="1"/>
      <c r="B13" s="127" t="s">
        <v>463</v>
      </c>
      <c r="C13" s="127" t="s">
        <v>10</v>
      </c>
      <c r="D13" s="127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0.4375</v>
      </c>
      <c r="C14" s="126" t="s">
        <v>583</v>
      </c>
      <c r="D14" s="126">
        <v>6</v>
      </c>
      <c r="E14" s="208"/>
      <c r="F14" s="209"/>
      <c r="G14" s="198"/>
    </row>
    <row r="15" spans="1:8" ht="18.95" customHeight="1">
      <c r="A15" s="211"/>
      <c r="B15" s="6">
        <v>0.45833333333333331</v>
      </c>
      <c r="C15" s="126" t="s">
        <v>584</v>
      </c>
      <c r="D15" s="126">
        <v>11</v>
      </c>
      <c r="E15" s="208"/>
      <c r="F15" s="209"/>
      <c r="G15" s="198"/>
    </row>
    <row r="16" spans="1:8" ht="18.95" customHeight="1">
      <c r="A16" s="211"/>
      <c r="B16" s="6"/>
      <c r="C16" s="126"/>
      <c r="D16" s="126"/>
      <c r="E16" s="208"/>
      <c r="F16" s="209"/>
      <c r="G16" s="198"/>
    </row>
    <row r="17" spans="1:7" ht="18.95" customHeight="1">
      <c r="A17" s="211"/>
      <c r="B17" s="6"/>
      <c r="C17" s="126"/>
      <c r="D17" s="126"/>
      <c r="E17" s="208"/>
      <c r="F17" s="209"/>
      <c r="G17" s="198"/>
    </row>
    <row r="18" spans="1:7" ht="18.95" customHeight="1">
      <c r="A18" s="211"/>
      <c r="B18" s="6"/>
      <c r="C18" s="126"/>
      <c r="D18" s="126"/>
      <c r="E18" s="208"/>
      <c r="F18" s="209"/>
      <c r="G18" s="198"/>
    </row>
    <row r="19" spans="1:7" ht="18.95" customHeight="1">
      <c r="A19" s="211"/>
      <c r="B19" s="6"/>
      <c r="C19" s="126"/>
      <c r="D19" s="126"/>
      <c r="E19" s="208"/>
      <c r="F19" s="209"/>
      <c r="G19" s="198"/>
    </row>
    <row r="20" spans="1:7" ht="18.95" customHeight="1">
      <c r="A20" s="211"/>
      <c r="B20" s="6"/>
      <c r="C20" s="126"/>
      <c r="D20" s="126"/>
      <c r="E20" s="208"/>
      <c r="F20" s="209"/>
      <c r="G20" s="198"/>
    </row>
    <row r="21" spans="1:7" ht="18.95" customHeight="1">
      <c r="A21" s="211"/>
      <c r="B21" s="6"/>
      <c r="C21" s="126"/>
      <c r="D21" s="126"/>
      <c r="E21" s="208"/>
      <c r="F21" s="209"/>
      <c r="G21" s="198"/>
    </row>
    <row r="22" spans="1:7" ht="18.95" customHeight="1">
      <c r="A22" s="212"/>
      <c r="B22" s="6"/>
      <c r="C22" s="126"/>
      <c r="D22" s="126"/>
      <c r="E22" s="208"/>
      <c r="F22" s="209"/>
      <c r="G22" s="198"/>
    </row>
    <row r="23" spans="1:7" ht="20.100000000000001" customHeight="1">
      <c r="A23" s="213" t="s">
        <v>9</v>
      </c>
      <c r="B23" s="6">
        <v>0.27083333333333331</v>
      </c>
      <c r="C23" s="126" t="s">
        <v>582</v>
      </c>
      <c r="D23" s="126">
        <v>6</v>
      </c>
      <c r="E23" s="214"/>
      <c r="F23" s="214"/>
      <c r="G23" s="214"/>
    </row>
    <row r="24" spans="1:7" ht="21" customHeight="1">
      <c r="A24" s="213"/>
      <c r="B24" s="6"/>
      <c r="C24" s="126"/>
      <c r="D24" s="126"/>
      <c r="E24" s="214"/>
      <c r="F24" s="214"/>
      <c r="G24" s="214"/>
    </row>
    <row r="25" spans="1:7" ht="18.95" customHeight="1">
      <c r="A25" s="213"/>
      <c r="B25" s="6"/>
      <c r="C25" s="126"/>
      <c r="D25" s="126"/>
      <c r="E25" s="214"/>
      <c r="F25" s="214"/>
      <c r="G25" s="214"/>
    </row>
    <row r="26" spans="1:7" ht="18.95" customHeight="1">
      <c r="A26" s="213"/>
      <c r="B26" s="6"/>
      <c r="C26" s="126"/>
      <c r="D26" s="126"/>
      <c r="E26" s="214"/>
      <c r="F26" s="214"/>
      <c r="G26" s="214"/>
    </row>
    <row r="27" spans="1:7" ht="18.95" customHeight="1">
      <c r="A27" s="213"/>
      <c r="B27" s="6"/>
      <c r="C27" s="126"/>
      <c r="D27" s="126"/>
      <c r="E27" s="208"/>
      <c r="F27" s="209"/>
      <c r="G27" s="198"/>
    </row>
    <row r="28" spans="1:7" ht="21.95" customHeight="1">
      <c r="A28" s="213"/>
      <c r="B28" s="6"/>
      <c r="C28" s="126"/>
      <c r="D28" s="126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585</v>
      </c>
      <c r="C30" s="216"/>
      <c r="D30" s="213" t="s">
        <v>30</v>
      </c>
      <c r="E30" s="217" t="s">
        <v>572</v>
      </c>
      <c r="F30" s="218"/>
      <c r="G30" s="219"/>
    </row>
    <row r="31" spans="1:7" ht="18" customHeight="1">
      <c r="A31" s="213"/>
      <c r="B31" s="220" t="s">
        <v>586</v>
      </c>
      <c r="C31" s="220"/>
      <c r="D31" s="213"/>
      <c r="E31" s="221" t="s">
        <v>573</v>
      </c>
      <c r="F31" s="222"/>
      <c r="G31" s="223"/>
    </row>
    <row r="32" spans="1:7" ht="18" customHeight="1">
      <c r="A32" s="213"/>
      <c r="B32" s="220" t="s">
        <v>595</v>
      </c>
      <c r="C32" s="220"/>
      <c r="D32" s="213"/>
      <c r="E32" s="221" t="s">
        <v>574</v>
      </c>
      <c r="F32" s="222"/>
      <c r="G32" s="223"/>
    </row>
    <row r="33" spans="1:7" ht="18" customHeight="1">
      <c r="A33" s="213"/>
      <c r="B33" s="224"/>
      <c r="C33" s="224"/>
      <c r="D33" s="213"/>
      <c r="E33" s="221" t="s">
        <v>575</v>
      </c>
      <c r="F33" s="222"/>
      <c r="G33" s="223"/>
    </row>
    <row r="34" spans="1:7" ht="18" customHeight="1">
      <c r="A34" s="213"/>
      <c r="B34" s="224"/>
      <c r="C34" s="224"/>
      <c r="D34" s="213"/>
      <c r="E34" s="221" t="s">
        <v>576</v>
      </c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587</v>
      </c>
      <c r="C40" s="237"/>
      <c r="D40" s="237"/>
      <c r="E40" s="210" t="s">
        <v>6</v>
      </c>
      <c r="F40" s="238" t="s">
        <v>577</v>
      </c>
      <c r="G40" s="238"/>
    </row>
    <row r="41" spans="1:7" ht="20.100000000000001" customHeight="1">
      <c r="A41" s="211"/>
      <c r="B41" s="237" t="s">
        <v>588</v>
      </c>
      <c r="C41" s="237"/>
      <c r="D41" s="237"/>
      <c r="E41" s="211"/>
      <c r="F41" s="238" t="s">
        <v>578</v>
      </c>
      <c r="G41" s="238"/>
    </row>
    <row r="42" spans="1:7" ht="20.100000000000001" customHeight="1">
      <c r="A42" s="211"/>
      <c r="B42" s="237" t="s">
        <v>589</v>
      </c>
      <c r="C42" s="237"/>
      <c r="D42" s="237"/>
      <c r="E42" s="211"/>
      <c r="F42" s="238" t="s">
        <v>286</v>
      </c>
      <c r="G42" s="238"/>
    </row>
    <row r="43" spans="1:7" ht="20.100000000000001" customHeight="1">
      <c r="A43" s="211"/>
      <c r="B43" s="237" t="s">
        <v>590</v>
      </c>
      <c r="C43" s="237"/>
      <c r="D43" s="237"/>
      <c r="E43" s="211"/>
      <c r="F43" s="238" t="s">
        <v>579</v>
      </c>
      <c r="G43" s="238"/>
    </row>
    <row r="44" spans="1:7" ht="20.100000000000001" customHeight="1">
      <c r="A44" s="211"/>
      <c r="B44" s="232" t="s">
        <v>591</v>
      </c>
      <c r="C44" s="233"/>
      <c r="D44" s="234"/>
      <c r="E44" s="211"/>
      <c r="F44" s="235" t="s">
        <v>580</v>
      </c>
      <c r="G44" s="236"/>
    </row>
    <row r="45" spans="1:7" ht="20.100000000000001" customHeight="1">
      <c r="A45" s="211"/>
      <c r="B45" s="232" t="s">
        <v>592</v>
      </c>
      <c r="C45" s="233"/>
      <c r="D45" s="234"/>
      <c r="E45" s="211"/>
      <c r="F45" s="235" t="s">
        <v>581</v>
      </c>
      <c r="G45" s="236"/>
    </row>
    <row r="46" spans="1:7" ht="20.100000000000001" customHeight="1">
      <c r="A46" s="211"/>
      <c r="B46" s="237" t="s">
        <v>593</v>
      </c>
      <c r="C46" s="237"/>
      <c r="D46" s="237"/>
      <c r="E46" s="211"/>
      <c r="F46" s="238"/>
      <c r="G46" s="238"/>
    </row>
    <row r="47" spans="1:7" ht="20.100000000000001" customHeight="1">
      <c r="A47" s="212"/>
      <c r="B47" s="237"/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4200</v>
      </c>
      <c r="C50" s="10" t="s">
        <v>133</v>
      </c>
      <c r="D50" s="246"/>
      <c r="E50" s="7"/>
      <c r="F50" s="256"/>
      <c r="G50" s="257"/>
    </row>
    <row r="51" spans="1:7" ht="20.100000000000001" customHeight="1">
      <c r="A51" s="246"/>
      <c r="B51" s="9">
        <v>1000</v>
      </c>
      <c r="C51" s="10" t="s">
        <v>132</v>
      </c>
      <c r="D51" s="246"/>
      <c r="E51" s="7"/>
      <c r="F51" s="256"/>
      <c r="G51" s="257"/>
    </row>
    <row r="52" spans="1:7" ht="20.100000000000001" customHeight="1">
      <c r="A52" s="246"/>
      <c r="B52" s="9">
        <v>1400</v>
      </c>
      <c r="C52" s="10" t="s">
        <v>48</v>
      </c>
      <c r="D52" s="246"/>
      <c r="E52" s="7"/>
      <c r="F52" s="256"/>
      <c r="G52" s="257"/>
    </row>
    <row r="53" spans="1:7" ht="20.100000000000001" customHeight="1">
      <c r="A53" s="246"/>
      <c r="B53" s="9">
        <v>2700</v>
      </c>
      <c r="C53" s="10" t="s">
        <v>594</v>
      </c>
      <c r="D53" s="246"/>
      <c r="E53" s="7"/>
      <c r="F53" s="258"/>
      <c r="G53" s="259"/>
    </row>
    <row r="54" spans="1:7" ht="20.100000000000001" customHeight="1">
      <c r="A54" s="246"/>
      <c r="B54" s="9">
        <v>1000</v>
      </c>
      <c r="C54" s="10" t="s">
        <v>518</v>
      </c>
      <c r="D54" s="246"/>
      <c r="E54" s="7"/>
      <c r="F54" s="260"/>
      <c r="G54" s="259"/>
    </row>
    <row r="55" spans="1:7" ht="20.100000000000001" customHeight="1">
      <c r="A55" s="246"/>
      <c r="B55" s="9"/>
      <c r="C55" s="10"/>
      <c r="D55" s="246"/>
      <c r="E55" s="7"/>
      <c r="F55" s="260"/>
      <c r="G55" s="259"/>
    </row>
    <row r="56" spans="1:7" ht="20.100000000000001" customHeight="1">
      <c r="A56" s="246"/>
      <c r="B56" s="9"/>
      <c r="C56" s="10"/>
      <c r="D56" s="246"/>
      <c r="E56" s="7"/>
      <c r="F56" s="260"/>
      <c r="G56" s="259"/>
    </row>
    <row r="57" spans="1:7" ht="18" customHeight="1" thickBot="1">
      <c r="A57" s="246"/>
      <c r="B57" s="11"/>
      <c r="C57" s="12"/>
      <c r="D57" s="246"/>
      <c r="E57" s="13"/>
      <c r="F57" s="255"/>
      <c r="G57" s="255"/>
    </row>
    <row r="58" spans="1:7" ht="27.75" customHeight="1" thickTop="1" thickBot="1">
      <c r="A58" s="14" t="s">
        <v>27</v>
      </c>
      <c r="B58" s="15">
        <f>SUM(B50:B57)</f>
        <v>10300</v>
      </c>
      <c r="C58" s="16"/>
      <c r="D58" s="17"/>
      <c r="E58" s="18"/>
      <c r="F58" s="16"/>
      <c r="G58" s="19"/>
    </row>
    <row r="59" spans="1:7" ht="24" customHeight="1">
      <c r="A59" s="240">
        <v>2</v>
      </c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450</v>
      </c>
      <c r="B1" s="185"/>
      <c r="C1" s="185"/>
      <c r="D1" s="185"/>
      <c r="E1" s="185"/>
      <c r="F1" s="185"/>
      <c r="G1" s="185"/>
    </row>
    <row r="2" spans="1:8" ht="20.100000000000001" customHeight="1">
      <c r="A2" s="131" t="s">
        <v>24</v>
      </c>
      <c r="B2" s="186" t="s">
        <v>596</v>
      </c>
      <c r="C2" s="187"/>
      <c r="D2" s="131" t="s">
        <v>1</v>
      </c>
      <c r="E2" s="131" t="s">
        <v>25</v>
      </c>
      <c r="F2" s="132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129" t="s">
        <v>23</v>
      </c>
      <c r="F3" s="129"/>
      <c r="G3" s="191"/>
      <c r="H3" s="191"/>
    </row>
    <row r="4" spans="1:8" ht="20.100000000000001" customHeight="1">
      <c r="A4" s="131" t="s">
        <v>2</v>
      </c>
      <c r="B4" s="192">
        <v>1120100</v>
      </c>
      <c r="C4" s="193"/>
      <c r="D4" s="190"/>
      <c r="E4" s="194" t="s">
        <v>597</v>
      </c>
      <c r="F4" s="195"/>
      <c r="G4" s="196"/>
    </row>
    <row r="5" spans="1:8" ht="20.100000000000001" customHeight="1">
      <c r="A5" s="131" t="s">
        <v>3</v>
      </c>
      <c r="B5" s="197">
        <f>B6-B4</f>
        <v>369100</v>
      </c>
      <c r="C5" s="198"/>
      <c r="D5" s="190"/>
      <c r="E5" s="199" t="s">
        <v>598</v>
      </c>
      <c r="F5" s="200"/>
      <c r="G5" s="201"/>
    </row>
    <row r="6" spans="1:8" ht="20.100000000000001" customHeight="1">
      <c r="A6" s="131" t="s">
        <v>4</v>
      </c>
      <c r="B6" s="192">
        <v>1489200</v>
      </c>
      <c r="C6" s="193"/>
      <c r="D6" s="190"/>
      <c r="E6" s="202" t="s">
        <v>599</v>
      </c>
      <c r="F6" s="203"/>
      <c r="G6" s="204"/>
    </row>
    <row r="7" spans="1:8" ht="27.95" customHeight="1">
      <c r="A7" s="133" t="s">
        <v>14</v>
      </c>
      <c r="B7" s="133">
        <v>0</v>
      </c>
      <c r="C7" s="133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52</v>
      </c>
      <c r="C8" s="1">
        <v>5</v>
      </c>
      <c r="D8" s="205" t="s">
        <v>5</v>
      </c>
      <c r="E8" s="8" t="s">
        <v>414</v>
      </c>
      <c r="F8" s="132"/>
      <c r="G8" s="5"/>
    </row>
    <row r="9" spans="1:8" ht="20.100000000000001" customHeight="1">
      <c r="A9" s="199"/>
      <c r="B9" s="1" t="s">
        <v>617</v>
      </c>
      <c r="C9" s="1">
        <v>4</v>
      </c>
      <c r="D9" s="206"/>
      <c r="E9" s="8" t="s">
        <v>571</v>
      </c>
      <c r="F9" s="132"/>
      <c r="G9" s="132"/>
    </row>
    <row r="10" spans="1:8" ht="20.100000000000001" customHeight="1">
      <c r="A10" s="199"/>
      <c r="B10" s="1" t="s">
        <v>618</v>
      </c>
      <c r="C10" s="1">
        <v>4</v>
      </c>
      <c r="D10" s="206"/>
      <c r="E10" s="1" t="s">
        <v>569</v>
      </c>
      <c r="F10" s="132"/>
      <c r="G10" s="132"/>
    </row>
    <row r="11" spans="1:8" ht="20.100000000000001" customHeight="1">
      <c r="A11" s="202"/>
      <c r="B11" s="1"/>
      <c r="C11" s="1"/>
      <c r="D11" s="207"/>
      <c r="E11" s="139"/>
      <c r="F11" s="132"/>
      <c r="G11" s="132"/>
    </row>
    <row r="12" spans="1:8" ht="27.95" customHeight="1">
      <c r="A12" s="133" t="s">
        <v>21</v>
      </c>
      <c r="B12" s="133"/>
      <c r="C12" s="133"/>
      <c r="D12" s="133"/>
      <c r="E12" s="2"/>
      <c r="F12" s="2"/>
      <c r="G12" s="130"/>
    </row>
    <row r="13" spans="1:8" ht="18.95" customHeight="1">
      <c r="A13" s="1"/>
      <c r="B13" s="132" t="s">
        <v>463</v>
      </c>
      <c r="C13" s="132" t="s">
        <v>10</v>
      </c>
      <c r="D13" s="132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0.45833333333333331</v>
      </c>
      <c r="C14" s="131" t="s">
        <v>601</v>
      </c>
      <c r="D14" s="131">
        <v>3</v>
      </c>
      <c r="E14" s="208"/>
      <c r="F14" s="209"/>
      <c r="G14" s="198"/>
    </row>
    <row r="15" spans="1:8" ht="18.95" customHeight="1">
      <c r="A15" s="211"/>
      <c r="B15" s="6">
        <v>0.4375</v>
      </c>
      <c r="C15" s="131" t="s">
        <v>602</v>
      </c>
      <c r="D15" s="131">
        <v>4</v>
      </c>
      <c r="E15" s="208"/>
      <c r="F15" s="209"/>
      <c r="G15" s="198"/>
    </row>
    <row r="16" spans="1:8" ht="18.95" customHeight="1">
      <c r="A16" s="211"/>
      <c r="B16" s="6"/>
      <c r="C16" s="131"/>
      <c r="D16" s="131"/>
      <c r="E16" s="208"/>
      <c r="F16" s="209"/>
      <c r="G16" s="198"/>
    </row>
    <row r="17" spans="1:7" ht="18.95" customHeight="1">
      <c r="A17" s="211"/>
      <c r="B17" s="6"/>
      <c r="C17" s="131"/>
      <c r="D17" s="131"/>
      <c r="E17" s="208"/>
      <c r="F17" s="209"/>
      <c r="G17" s="198"/>
    </row>
    <row r="18" spans="1:7" ht="18.95" customHeight="1">
      <c r="A18" s="211"/>
      <c r="B18" s="6"/>
      <c r="C18" s="131"/>
      <c r="D18" s="131"/>
      <c r="E18" s="208"/>
      <c r="F18" s="209"/>
      <c r="G18" s="198"/>
    </row>
    <row r="19" spans="1:7" ht="18.95" customHeight="1">
      <c r="A19" s="211"/>
      <c r="B19" s="6"/>
      <c r="C19" s="131"/>
      <c r="D19" s="131"/>
      <c r="E19" s="208"/>
      <c r="F19" s="209"/>
      <c r="G19" s="198"/>
    </row>
    <row r="20" spans="1:7" ht="18.95" customHeight="1">
      <c r="A20" s="211"/>
      <c r="B20" s="6"/>
      <c r="C20" s="131"/>
      <c r="D20" s="131"/>
      <c r="E20" s="208"/>
      <c r="F20" s="209"/>
      <c r="G20" s="198"/>
    </row>
    <row r="21" spans="1:7" ht="18.95" customHeight="1">
      <c r="A21" s="211"/>
      <c r="B21" s="6"/>
      <c r="C21" s="131"/>
      <c r="D21" s="131"/>
      <c r="E21" s="208"/>
      <c r="F21" s="209"/>
      <c r="G21" s="198"/>
    </row>
    <row r="22" spans="1:7" ht="18.95" customHeight="1">
      <c r="A22" s="212"/>
      <c r="B22" s="6"/>
      <c r="C22" s="131"/>
      <c r="D22" s="131"/>
      <c r="E22" s="208"/>
      <c r="F22" s="209"/>
      <c r="G22" s="198"/>
    </row>
    <row r="23" spans="1:7" ht="20.100000000000001" customHeight="1">
      <c r="A23" s="213" t="s">
        <v>9</v>
      </c>
      <c r="B23" s="6">
        <v>0.29166666666666669</v>
      </c>
      <c r="C23" s="131" t="s">
        <v>600</v>
      </c>
      <c r="D23" s="131">
        <v>3</v>
      </c>
      <c r="E23" s="214"/>
      <c r="F23" s="214"/>
      <c r="G23" s="214"/>
    </row>
    <row r="24" spans="1:7" ht="21" customHeight="1">
      <c r="A24" s="213"/>
      <c r="B24" s="6"/>
      <c r="C24" s="131"/>
      <c r="D24" s="131"/>
      <c r="E24" s="214"/>
      <c r="F24" s="214"/>
      <c r="G24" s="214"/>
    </row>
    <row r="25" spans="1:7" ht="18.95" customHeight="1">
      <c r="A25" s="213"/>
      <c r="B25" s="6"/>
      <c r="C25" s="131"/>
      <c r="D25" s="131"/>
      <c r="E25" s="214"/>
      <c r="F25" s="214"/>
      <c r="G25" s="214"/>
    </row>
    <row r="26" spans="1:7" ht="18.95" customHeight="1">
      <c r="A26" s="213"/>
      <c r="B26" s="6"/>
      <c r="C26" s="131"/>
      <c r="D26" s="131"/>
      <c r="E26" s="214"/>
      <c r="F26" s="214"/>
      <c r="G26" s="214"/>
    </row>
    <row r="27" spans="1:7" ht="18.95" customHeight="1">
      <c r="A27" s="213"/>
      <c r="B27" s="6"/>
      <c r="C27" s="131"/>
      <c r="D27" s="131"/>
      <c r="E27" s="208"/>
      <c r="F27" s="209"/>
      <c r="G27" s="198"/>
    </row>
    <row r="28" spans="1:7" ht="21.95" customHeight="1">
      <c r="A28" s="213"/>
      <c r="B28" s="6"/>
      <c r="C28" s="131"/>
      <c r="D28" s="131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603</v>
      </c>
      <c r="C30" s="216"/>
      <c r="D30" s="213" t="s">
        <v>30</v>
      </c>
      <c r="E30" s="217" t="s">
        <v>619</v>
      </c>
      <c r="F30" s="218"/>
      <c r="G30" s="219"/>
    </row>
    <row r="31" spans="1:7" ht="18" customHeight="1">
      <c r="A31" s="213"/>
      <c r="B31" s="220" t="s">
        <v>604</v>
      </c>
      <c r="C31" s="220"/>
      <c r="D31" s="213"/>
      <c r="E31" s="221" t="s">
        <v>620</v>
      </c>
      <c r="F31" s="222"/>
      <c r="G31" s="223"/>
    </row>
    <row r="32" spans="1:7" ht="18" customHeight="1">
      <c r="A32" s="213"/>
      <c r="B32" s="220" t="s">
        <v>616</v>
      </c>
      <c r="C32" s="220"/>
      <c r="D32" s="213"/>
      <c r="E32" s="221" t="s">
        <v>621</v>
      </c>
      <c r="F32" s="222"/>
      <c r="G32" s="223"/>
    </row>
    <row r="33" spans="1:7" ht="18" customHeight="1">
      <c r="A33" s="213"/>
      <c r="B33" s="224"/>
      <c r="C33" s="224"/>
      <c r="D33" s="213"/>
      <c r="E33" s="221" t="s">
        <v>626</v>
      </c>
      <c r="F33" s="222"/>
      <c r="G33" s="223"/>
    </row>
    <row r="34" spans="1:7" ht="18" customHeight="1">
      <c r="A34" s="213"/>
      <c r="B34" s="224"/>
      <c r="C34" s="224"/>
      <c r="D34" s="213"/>
      <c r="E34" s="221" t="s">
        <v>627</v>
      </c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605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606</v>
      </c>
      <c r="C40" s="237"/>
      <c r="D40" s="237"/>
      <c r="E40" s="210" t="s">
        <v>6</v>
      </c>
      <c r="F40" s="238" t="s">
        <v>622</v>
      </c>
      <c r="G40" s="238"/>
    </row>
    <row r="41" spans="1:7" ht="20.100000000000001" customHeight="1">
      <c r="A41" s="211"/>
      <c r="B41" s="237" t="s">
        <v>607</v>
      </c>
      <c r="C41" s="237"/>
      <c r="D41" s="237"/>
      <c r="E41" s="211"/>
      <c r="F41" s="238" t="s">
        <v>623</v>
      </c>
      <c r="G41" s="238"/>
    </row>
    <row r="42" spans="1:7" ht="20.100000000000001" customHeight="1">
      <c r="A42" s="211"/>
      <c r="B42" s="237" t="s">
        <v>608</v>
      </c>
      <c r="C42" s="237"/>
      <c r="D42" s="237"/>
      <c r="E42" s="211"/>
      <c r="F42" s="238" t="s">
        <v>624</v>
      </c>
      <c r="G42" s="238"/>
    </row>
    <row r="43" spans="1:7" ht="20.100000000000001" customHeight="1">
      <c r="A43" s="211"/>
      <c r="B43" s="237" t="s">
        <v>609</v>
      </c>
      <c r="C43" s="237"/>
      <c r="D43" s="237"/>
      <c r="E43" s="211"/>
      <c r="F43" s="238" t="s">
        <v>625</v>
      </c>
      <c r="G43" s="238"/>
    </row>
    <row r="44" spans="1:7" ht="20.100000000000001" customHeight="1">
      <c r="A44" s="211"/>
      <c r="B44" s="232" t="s">
        <v>610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611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 t="s">
        <v>612</v>
      </c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613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16000</v>
      </c>
      <c r="C50" s="10" t="s">
        <v>615</v>
      </c>
      <c r="D50" s="246"/>
      <c r="E50" s="7"/>
      <c r="F50" s="256"/>
      <c r="G50" s="257"/>
    </row>
    <row r="51" spans="1:7" ht="20.100000000000001" customHeight="1">
      <c r="A51" s="246"/>
      <c r="B51" s="9">
        <v>4200</v>
      </c>
      <c r="C51" s="10" t="s">
        <v>133</v>
      </c>
      <c r="D51" s="246"/>
      <c r="E51" s="7"/>
      <c r="F51" s="256"/>
      <c r="G51" s="257"/>
    </row>
    <row r="52" spans="1:7" ht="20.100000000000001" customHeight="1">
      <c r="A52" s="246"/>
      <c r="B52" s="9">
        <v>2000</v>
      </c>
      <c r="C52" s="10" t="s">
        <v>132</v>
      </c>
      <c r="D52" s="246"/>
      <c r="E52" s="7"/>
      <c r="F52" s="256"/>
      <c r="G52" s="257"/>
    </row>
    <row r="53" spans="1:7" ht="20.100000000000001" customHeight="1">
      <c r="A53" s="246"/>
      <c r="B53" s="9">
        <v>1000</v>
      </c>
      <c r="C53" s="10" t="s">
        <v>614</v>
      </c>
      <c r="D53" s="246"/>
      <c r="E53" s="7"/>
      <c r="F53" s="258"/>
      <c r="G53" s="259"/>
    </row>
    <row r="54" spans="1:7" ht="20.100000000000001" customHeight="1">
      <c r="A54" s="246"/>
      <c r="B54" s="9"/>
      <c r="C54" s="10"/>
      <c r="D54" s="246"/>
      <c r="E54" s="7"/>
      <c r="F54" s="260"/>
      <c r="G54" s="259"/>
    </row>
    <row r="55" spans="1:7" ht="20.100000000000001" customHeight="1">
      <c r="A55" s="246"/>
      <c r="B55" s="9"/>
      <c r="C55" s="10"/>
      <c r="D55" s="246"/>
      <c r="E55" s="7"/>
      <c r="F55" s="260"/>
      <c r="G55" s="259"/>
    </row>
    <row r="56" spans="1:7" ht="20.100000000000001" customHeight="1">
      <c r="A56" s="246"/>
      <c r="B56" s="9"/>
      <c r="C56" s="10"/>
      <c r="D56" s="246"/>
      <c r="E56" s="7"/>
      <c r="F56" s="260"/>
      <c r="G56" s="259"/>
    </row>
    <row r="57" spans="1:7" ht="18" customHeight="1" thickBot="1">
      <c r="A57" s="246"/>
      <c r="B57" s="11"/>
      <c r="C57" s="12"/>
      <c r="D57" s="246"/>
      <c r="E57" s="13"/>
      <c r="F57" s="255"/>
      <c r="G57" s="255"/>
    </row>
    <row r="58" spans="1:7" ht="27.75" customHeight="1" thickTop="1" thickBot="1">
      <c r="A58" s="14" t="s">
        <v>27</v>
      </c>
      <c r="B58" s="15">
        <f>SUM(B50:B57)</f>
        <v>23200</v>
      </c>
      <c r="C58" s="16"/>
      <c r="D58" s="17"/>
      <c r="E58" s="18"/>
      <c r="F58" s="16"/>
      <c r="G58" s="19"/>
    </row>
    <row r="59" spans="1:7" ht="24" customHeight="1">
      <c r="A59" s="240">
        <v>2</v>
      </c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32" sqref="E32:G32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450</v>
      </c>
      <c r="B1" s="185"/>
      <c r="C1" s="185"/>
      <c r="D1" s="185"/>
      <c r="E1" s="185"/>
      <c r="F1" s="185"/>
      <c r="G1" s="185"/>
    </row>
    <row r="2" spans="1:8" ht="20.100000000000001" customHeight="1">
      <c r="A2" s="136" t="s">
        <v>24</v>
      </c>
      <c r="B2" s="186" t="s">
        <v>628</v>
      </c>
      <c r="C2" s="187"/>
      <c r="D2" s="136" t="s">
        <v>1</v>
      </c>
      <c r="E2" s="136" t="s">
        <v>25</v>
      </c>
      <c r="F2" s="137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135" t="s">
        <v>23</v>
      </c>
      <c r="F3" s="135"/>
      <c r="G3" s="191"/>
      <c r="H3" s="191"/>
    </row>
    <row r="4" spans="1:8" ht="20.100000000000001" customHeight="1">
      <c r="A4" s="136" t="s">
        <v>2</v>
      </c>
      <c r="B4" s="192">
        <v>1500000</v>
      </c>
      <c r="C4" s="193"/>
      <c r="D4" s="190"/>
      <c r="E4" s="194" t="s">
        <v>597</v>
      </c>
      <c r="F4" s="195"/>
      <c r="G4" s="196"/>
    </row>
    <row r="5" spans="1:8" ht="20.100000000000001" customHeight="1">
      <c r="A5" s="136" t="s">
        <v>3</v>
      </c>
      <c r="B5" s="197">
        <f>B6-B4</f>
        <v>1195250</v>
      </c>
      <c r="C5" s="198"/>
      <c r="D5" s="190"/>
      <c r="E5" s="199" t="s">
        <v>598</v>
      </c>
      <c r="F5" s="200"/>
      <c r="G5" s="201"/>
    </row>
    <row r="6" spans="1:8" ht="20.100000000000001" customHeight="1">
      <c r="A6" s="136" t="s">
        <v>4</v>
      </c>
      <c r="B6" s="192">
        <v>2695250</v>
      </c>
      <c r="C6" s="193"/>
      <c r="D6" s="190"/>
      <c r="E6" s="202" t="s">
        <v>599</v>
      </c>
      <c r="F6" s="203"/>
      <c r="G6" s="204"/>
    </row>
    <row r="7" spans="1:8" ht="27.95" customHeight="1">
      <c r="A7" s="134" t="s">
        <v>14</v>
      </c>
      <c r="B7" s="134">
        <v>0</v>
      </c>
      <c r="C7" s="134"/>
      <c r="D7" s="2"/>
      <c r="E7" s="4"/>
      <c r="F7" s="4"/>
      <c r="G7" s="4"/>
    </row>
    <row r="8" spans="1:8" ht="20.100000000000001" customHeight="1">
      <c r="A8" s="194" t="s">
        <v>29</v>
      </c>
      <c r="B8" s="8" t="s">
        <v>414</v>
      </c>
      <c r="C8" s="1">
        <v>5</v>
      </c>
      <c r="D8" s="205" t="s">
        <v>5</v>
      </c>
      <c r="E8" s="8" t="s">
        <v>253</v>
      </c>
      <c r="F8" s="137"/>
      <c r="G8" s="5"/>
    </row>
    <row r="9" spans="1:8" ht="20.100000000000001" customHeight="1">
      <c r="A9" s="199"/>
      <c r="B9" s="1" t="s">
        <v>53</v>
      </c>
      <c r="C9" s="1">
        <v>5</v>
      </c>
      <c r="D9" s="206"/>
      <c r="E9" s="8" t="s">
        <v>238</v>
      </c>
      <c r="F9" s="137"/>
      <c r="G9" s="137"/>
    </row>
    <row r="10" spans="1:8" ht="20.100000000000001" customHeight="1">
      <c r="A10" s="199"/>
      <c r="B10" s="1" t="s">
        <v>54</v>
      </c>
      <c r="C10" s="1">
        <v>24</v>
      </c>
      <c r="D10" s="206"/>
      <c r="E10" s="8" t="s">
        <v>49</v>
      </c>
      <c r="F10" s="137"/>
      <c r="G10" s="137"/>
    </row>
    <row r="11" spans="1:8" ht="20.100000000000001" customHeight="1">
      <c r="A11" s="202"/>
      <c r="B11" s="1"/>
      <c r="C11" s="1"/>
      <c r="D11" s="207"/>
      <c r="E11" s="139"/>
      <c r="F11" s="137"/>
      <c r="G11" s="137"/>
    </row>
    <row r="12" spans="1:8" ht="27.95" customHeight="1">
      <c r="A12" s="134" t="s">
        <v>21</v>
      </c>
      <c r="B12" s="134"/>
      <c r="C12" s="134"/>
      <c r="D12" s="134"/>
      <c r="E12" s="2"/>
      <c r="F12" s="2"/>
      <c r="G12" s="138"/>
    </row>
    <row r="13" spans="1:8" ht="18.95" customHeight="1">
      <c r="A13" s="1"/>
      <c r="B13" s="137" t="s">
        <v>463</v>
      </c>
      <c r="C13" s="137" t="s">
        <v>10</v>
      </c>
      <c r="D13" s="137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0.4375</v>
      </c>
      <c r="C14" s="146" t="s">
        <v>646</v>
      </c>
      <c r="D14" s="136">
        <v>4</v>
      </c>
      <c r="E14" s="208"/>
      <c r="F14" s="209"/>
      <c r="G14" s="198"/>
    </row>
    <row r="15" spans="1:8" ht="18.95" customHeight="1">
      <c r="A15" s="211"/>
      <c r="B15" s="6">
        <v>0.5</v>
      </c>
      <c r="C15" s="140" t="s">
        <v>645</v>
      </c>
      <c r="D15" s="136">
        <v>4</v>
      </c>
      <c r="E15" s="208"/>
      <c r="F15" s="209"/>
      <c r="G15" s="198"/>
    </row>
    <row r="16" spans="1:8" ht="18.95" customHeight="1">
      <c r="A16" s="211"/>
      <c r="B16" s="6">
        <v>0.49305555555555558</v>
      </c>
      <c r="C16" s="140" t="s">
        <v>644</v>
      </c>
      <c r="D16" s="136">
        <v>14</v>
      </c>
      <c r="E16" s="208"/>
      <c r="F16" s="209"/>
      <c r="G16" s="198"/>
    </row>
    <row r="17" spans="1:7" ht="18.95" customHeight="1">
      <c r="A17" s="211"/>
      <c r="B17" s="6">
        <v>0.41666666666666669</v>
      </c>
      <c r="C17" s="140" t="s">
        <v>643</v>
      </c>
      <c r="D17" s="136">
        <v>4</v>
      </c>
      <c r="E17" s="208"/>
      <c r="F17" s="209"/>
      <c r="G17" s="198"/>
    </row>
    <row r="18" spans="1:7" ht="18.95" customHeight="1">
      <c r="A18" s="211"/>
      <c r="B18" s="6">
        <v>0.5</v>
      </c>
      <c r="C18" s="140" t="s">
        <v>642</v>
      </c>
      <c r="D18" s="136">
        <v>6</v>
      </c>
      <c r="E18" s="208" t="s">
        <v>661</v>
      </c>
      <c r="F18" s="209"/>
      <c r="G18" s="198"/>
    </row>
    <row r="19" spans="1:7" ht="18.95" customHeight="1">
      <c r="A19" s="211"/>
      <c r="B19" s="6">
        <v>0.45833333333333331</v>
      </c>
      <c r="C19" s="140" t="s">
        <v>641</v>
      </c>
      <c r="D19" s="136">
        <v>4</v>
      </c>
      <c r="E19" s="208"/>
      <c r="F19" s="209"/>
      <c r="G19" s="198"/>
    </row>
    <row r="20" spans="1:7" ht="18.95" customHeight="1">
      <c r="A20" s="211"/>
      <c r="B20" s="6">
        <v>0.5</v>
      </c>
      <c r="C20" s="140" t="s">
        <v>640</v>
      </c>
      <c r="D20" s="136">
        <v>4</v>
      </c>
      <c r="E20" s="208"/>
      <c r="F20" s="209"/>
      <c r="G20" s="198"/>
    </row>
    <row r="21" spans="1:7" ht="18.95" customHeight="1">
      <c r="A21" s="211"/>
      <c r="B21" s="6"/>
      <c r="C21" s="136"/>
      <c r="D21" s="136"/>
      <c r="E21" s="208"/>
      <c r="F21" s="209"/>
      <c r="G21" s="198"/>
    </row>
    <row r="22" spans="1:7" ht="18.95" customHeight="1">
      <c r="A22" s="212"/>
      <c r="B22" s="6"/>
      <c r="C22" s="136"/>
      <c r="D22" s="136"/>
      <c r="E22" s="208"/>
      <c r="F22" s="209"/>
      <c r="G22" s="198"/>
    </row>
    <row r="23" spans="1:7" ht="20.100000000000001" customHeight="1">
      <c r="A23" s="213" t="s">
        <v>9</v>
      </c>
      <c r="B23" s="6">
        <v>0.22916666666666666</v>
      </c>
      <c r="C23" s="140" t="s">
        <v>639</v>
      </c>
      <c r="D23" s="136">
        <v>6</v>
      </c>
      <c r="E23" s="214"/>
      <c r="F23" s="214"/>
      <c r="G23" s="214"/>
    </row>
    <row r="24" spans="1:7" ht="21" customHeight="1">
      <c r="A24" s="213"/>
      <c r="B24" s="6">
        <v>0.29166666666666669</v>
      </c>
      <c r="C24" s="140" t="s">
        <v>638</v>
      </c>
      <c r="D24" s="136">
        <v>6</v>
      </c>
      <c r="E24" s="214" t="s">
        <v>653</v>
      </c>
      <c r="F24" s="214"/>
      <c r="G24" s="214"/>
    </row>
    <row r="25" spans="1:7" ht="18.95" customHeight="1">
      <c r="A25" s="213"/>
      <c r="B25" s="6"/>
      <c r="C25" s="136"/>
      <c r="D25" s="136"/>
      <c r="E25" s="214"/>
      <c r="F25" s="214"/>
      <c r="G25" s="214"/>
    </row>
    <row r="26" spans="1:7" ht="18.95" customHeight="1">
      <c r="A26" s="213"/>
      <c r="B26" s="6"/>
      <c r="C26" s="136"/>
      <c r="D26" s="136"/>
      <c r="E26" s="214"/>
      <c r="F26" s="214"/>
      <c r="G26" s="214"/>
    </row>
    <row r="27" spans="1:7" ht="18.95" customHeight="1">
      <c r="A27" s="213"/>
      <c r="B27" s="6"/>
      <c r="C27" s="136"/>
      <c r="D27" s="136"/>
      <c r="E27" s="208"/>
      <c r="F27" s="209"/>
      <c r="G27" s="198"/>
    </row>
    <row r="28" spans="1:7" ht="21.95" customHeight="1">
      <c r="A28" s="213"/>
      <c r="B28" s="6"/>
      <c r="C28" s="136"/>
      <c r="D28" s="136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647</v>
      </c>
      <c r="C30" s="216"/>
      <c r="D30" s="213" t="s">
        <v>30</v>
      </c>
      <c r="E30" s="217" t="s">
        <v>629</v>
      </c>
      <c r="F30" s="218"/>
      <c r="G30" s="219"/>
    </row>
    <row r="31" spans="1:7" ht="18" customHeight="1">
      <c r="A31" s="213"/>
      <c r="B31" s="220" t="s">
        <v>648</v>
      </c>
      <c r="C31" s="220"/>
      <c r="D31" s="213"/>
      <c r="E31" s="221" t="s">
        <v>630</v>
      </c>
      <c r="F31" s="222"/>
      <c r="G31" s="223"/>
    </row>
    <row r="32" spans="1:7" ht="18" customHeight="1">
      <c r="A32" s="213"/>
      <c r="B32" s="220" t="s">
        <v>649</v>
      </c>
      <c r="C32" s="220"/>
      <c r="D32" s="213"/>
      <c r="E32" s="221" t="s">
        <v>662</v>
      </c>
      <c r="F32" s="222"/>
      <c r="G32" s="223"/>
    </row>
    <row r="33" spans="1:7" ht="18" customHeight="1">
      <c r="A33" s="213"/>
      <c r="B33" s="220" t="s">
        <v>650</v>
      </c>
      <c r="C33" s="220"/>
      <c r="D33" s="213"/>
      <c r="E33" s="221" t="s">
        <v>631</v>
      </c>
      <c r="F33" s="222"/>
      <c r="G33" s="223"/>
    </row>
    <row r="34" spans="1:7" ht="18" customHeight="1">
      <c r="A34" s="213"/>
      <c r="B34" s="220" t="s">
        <v>651</v>
      </c>
      <c r="C34" s="220"/>
      <c r="D34" s="213"/>
      <c r="E34" s="221" t="s">
        <v>632</v>
      </c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652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654</v>
      </c>
      <c r="C40" s="237"/>
      <c r="D40" s="237"/>
      <c r="E40" s="210" t="s">
        <v>6</v>
      </c>
      <c r="F40" s="238" t="s">
        <v>633</v>
      </c>
      <c r="G40" s="238"/>
    </row>
    <row r="41" spans="1:7" ht="20.100000000000001" customHeight="1">
      <c r="A41" s="211"/>
      <c r="B41" s="237" t="s">
        <v>655</v>
      </c>
      <c r="C41" s="237"/>
      <c r="D41" s="237"/>
      <c r="E41" s="211"/>
      <c r="F41" s="238" t="s">
        <v>634</v>
      </c>
      <c r="G41" s="238"/>
    </row>
    <row r="42" spans="1:7" ht="20.100000000000001" customHeight="1">
      <c r="A42" s="211"/>
      <c r="B42" s="237" t="s">
        <v>656</v>
      </c>
      <c r="C42" s="237"/>
      <c r="D42" s="237"/>
      <c r="E42" s="211"/>
      <c r="F42" s="238" t="s">
        <v>635</v>
      </c>
      <c r="G42" s="238"/>
    </row>
    <row r="43" spans="1:7" ht="20.100000000000001" customHeight="1">
      <c r="A43" s="211"/>
      <c r="B43" s="237" t="s">
        <v>657</v>
      </c>
      <c r="C43" s="237"/>
      <c r="D43" s="237"/>
      <c r="E43" s="211"/>
      <c r="F43" s="238" t="s">
        <v>636</v>
      </c>
      <c r="G43" s="238"/>
    </row>
    <row r="44" spans="1:7" ht="20.100000000000001" customHeight="1">
      <c r="A44" s="211"/>
      <c r="B44" s="232" t="s">
        <v>658</v>
      </c>
      <c r="C44" s="233"/>
      <c r="D44" s="234"/>
      <c r="E44" s="211"/>
      <c r="F44" s="235" t="s">
        <v>637</v>
      </c>
      <c r="G44" s="236"/>
    </row>
    <row r="45" spans="1:7" ht="20.100000000000001" customHeight="1">
      <c r="A45" s="211"/>
      <c r="B45" s="232" t="s">
        <v>659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/>
      <c r="C46" s="237"/>
      <c r="D46" s="237"/>
      <c r="E46" s="211"/>
      <c r="F46" s="238"/>
      <c r="G46" s="238"/>
    </row>
    <row r="47" spans="1:7" ht="20.100000000000001" customHeight="1">
      <c r="A47" s="212"/>
      <c r="B47" s="237"/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5800</v>
      </c>
      <c r="C50" s="10" t="s">
        <v>660</v>
      </c>
      <c r="D50" s="246"/>
      <c r="E50" s="7"/>
      <c r="F50" s="256"/>
      <c r="G50" s="257"/>
    </row>
    <row r="51" spans="1:7" ht="20.100000000000001" customHeight="1">
      <c r="A51" s="246"/>
      <c r="B51" s="9"/>
      <c r="C51" s="10"/>
      <c r="D51" s="246"/>
      <c r="E51" s="7"/>
      <c r="F51" s="256"/>
      <c r="G51" s="257"/>
    </row>
    <row r="52" spans="1:7" ht="20.100000000000001" customHeight="1">
      <c r="A52" s="246"/>
      <c r="B52" s="9"/>
      <c r="C52" s="10"/>
      <c r="D52" s="246"/>
      <c r="E52" s="7"/>
      <c r="F52" s="256"/>
      <c r="G52" s="257"/>
    </row>
    <row r="53" spans="1:7" ht="20.100000000000001" customHeight="1">
      <c r="A53" s="246"/>
      <c r="B53" s="9"/>
      <c r="C53" s="10"/>
      <c r="D53" s="246"/>
      <c r="E53" s="7"/>
      <c r="F53" s="258"/>
      <c r="G53" s="259"/>
    </row>
    <row r="54" spans="1:7" ht="20.100000000000001" customHeight="1">
      <c r="A54" s="246"/>
      <c r="B54" s="9"/>
      <c r="C54" s="10"/>
      <c r="D54" s="246"/>
      <c r="E54" s="7"/>
      <c r="F54" s="260"/>
      <c r="G54" s="259"/>
    </row>
    <row r="55" spans="1:7" ht="20.100000000000001" customHeight="1">
      <c r="A55" s="246"/>
      <c r="B55" s="9"/>
      <c r="C55" s="10"/>
      <c r="D55" s="246"/>
      <c r="E55" s="7"/>
      <c r="F55" s="260"/>
      <c r="G55" s="259"/>
    </row>
    <row r="56" spans="1:7" ht="20.100000000000001" customHeight="1">
      <c r="A56" s="246"/>
      <c r="B56" s="9"/>
      <c r="C56" s="10"/>
      <c r="D56" s="246"/>
      <c r="E56" s="7"/>
      <c r="F56" s="260"/>
      <c r="G56" s="259"/>
    </row>
    <row r="57" spans="1:7" ht="18" customHeight="1" thickBot="1">
      <c r="A57" s="246"/>
      <c r="B57" s="11"/>
      <c r="C57" s="12"/>
      <c r="D57" s="246"/>
      <c r="E57" s="13"/>
      <c r="F57" s="255"/>
      <c r="G57" s="255"/>
    </row>
    <row r="58" spans="1:7" ht="27.75" customHeight="1" thickTop="1" thickBot="1">
      <c r="A58" s="14" t="s">
        <v>27</v>
      </c>
      <c r="B58" s="15">
        <f>SUM(B50:B57)</f>
        <v>5800</v>
      </c>
      <c r="C58" s="16"/>
      <c r="D58" s="17"/>
      <c r="E58" s="18"/>
      <c r="F58" s="16"/>
      <c r="G58" s="19"/>
    </row>
    <row r="59" spans="1:7" ht="24" customHeight="1">
      <c r="A59" s="240">
        <v>2</v>
      </c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opLeftCell="A37" zoomScale="85" zoomScaleNormal="85" zoomScalePageLayoutView="150" workbookViewId="0">
      <selection activeCell="B58" sqref="B5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450</v>
      </c>
      <c r="B1" s="185"/>
      <c r="C1" s="185"/>
      <c r="D1" s="185"/>
      <c r="E1" s="185"/>
      <c r="F1" s="185"/>
      <c r="G1" s="185"/>
    </row>
    <row r="2" spans="1:8" ht="20.100000000000001" customHeight="1">
      <c r="A2" s="143" t="s">
        <v>24</v>
      </c>
      <c r="B2" s="186" t="s">
        <v>663</v>
      </c>
      <c r="C2" s="187"/>
      <c r="D2" s="143" t="s">
        <v>1</v>
      </c>
      <c r="E2" s="143" t="s">
        <v>25</v>
      </c>
      <c r="F2" s="144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142" t="s">
        <v>23</v>
      </c>
      <c r="F3" s="142"/>
      <c r="G3" s="191"/>
      <c r="H3" s="191"/>
    </row>
    <row r="4" spans="1:8" ht="20.100000000000001" customHeight="1">
      <c r="A4" s="143" t="s">
        <v>2</v>
      </c>
      <c r="B4" s="192">
        <v>1175100</v>
      </c>
      <c r="C4" s="193"/>
      <c r="D4" s="190"/>
      <c r="E4" s="194" t="s">
        <v>597</v>
      </c>
      <c r="F4" s="195"/>
      <c r="G4" s="196"/>
    </row>
    <row r="5" spans="1:8" ht="20.100000000000001" customHeight="1">
      <c r="A5" s="143" t="s">
        <v>3</v>
      </c>
      <c r="B5" s="197">
        <f>B6-B4</f>
        <v>987450</v>
      </c>
      <c r="C5" s="198"/>
      <c r="D5" s="190"/>
      <c r="E5" s="199" t="s">
        <v>598</v>
      </c>
      <c r="F5" s="200"/>
      <c r="G5" s="201"/>
    </row>
    <row r="6" spans="1:8" ht="20.100000000000001" customHeight="1">
      <c r="A6" s="143" t="s">
        <v>4</v>
      </c>
      <c r="B6" s="192">
        <f>2094100+68450</f>
        <v>2162550</v>
      </c>
      <c r="C6" s="193"/>
      <c r="D6" s="190"/>
      <c r="E6" s="202" t="s">
        <v>599</v>
      </c>
      <c r="F6" s="203"/>
      <c r="G6" s="204"/>
    </row>
    <row r="7" spans="1:8" ht="27.95" customHeight="1">
      <c r="A7" s="141" t="s">
        <v>14</v>
      </c>
      <c r="B7" s="141">
        <v>0</v>
      </c>
      <c r="C7" s="141"/>
      <c r="D7" s="2"/>
      <c r="E7" s="4"/>
      <c r="F7" s="4"/>
      <c r="G7" s="4"/>
    </row>
    <row r="8" spans="1:8" ht="20.100000000000001" customHeight="1">
      <c r="A8" s="194" t="s">
        <v>29</v>
      </c>
      <c r="B8" s="8" t="s">
        <v>442</v>
      </c>
      <c r="C8" s="1">
        <v>4</v>
      </c>
      <c r="D8" s="205" t="s">
        <v>5</v>
      </c>
      <c r="E8" s="8" t="s">
        <v>253</v>
      </c>
      <c r="F8" s="144"/>
      <c r="G8" s="5"/>
    </row>
    <row r="9" spans="1:8" ht="20.100000000000001" customHeight="1">
      <c r="A9" s="199"/>
      <c r="B9" s="1" t="s">
        <v>664</v>
      </c>
      <c r="C9" s="1">
        <v>7</v>
      </c>
      <c r="D9" s="206"/>
      <c r="E9" s="8" t="s">
        <v>238</v>
      </c>
      <c r="F9" s="144"/>
      <c r="G9" s="144"/>
    </row>
    <row r="10" spans="1:8" ht="20.100000000000001" customHeight="1">
      <c r="A10" s="199"/>
      <c r="B10" s="1" t="s">
        <v>665</v>
      </c>
      <c r="C10" s="1">
        <v>5</v>
      </c>
      <c r="D10" s="206"/>
      <c r="E10" s="8" t="s">
        <v>49</v>
      </c>
      <c r="F10" s="144"/>
      <c r="G10" s="144"/>
    </row>
    <row r="11" spans="1:8" ht="20.100000000000001" customHeight="1">
      <c r="A11" s="202"/>
      <c r="B11" s="1"/>
      <c r="C11" s="1"/>
      <c r="D11" s="207"/>
      <c r="E11" s="139"/>
      <c r="F11" s="144"/>
      <c r="G11" s="144"/>
    </row>
    <row r="12" spans="1:8" ht="27.95" customHeight="1">
      <c r="A12" s="141" t="s">
        <v>21</v>
      </c>
      <c r="B12" s="141"/>
      <c r="C12" s="141"/>
      <c r="D12" s="141"/>
      <c r="E12" s="2"/>
      <c r="F12" s="2"/>
      <c r="G12" s="145"/>
    </row>
    <row r="13" spans="1:8" ht="18.95" customHeight="1">
      <c r="A13" s="1"/>
      <c r="B13" s="144" t="s">
        <v>463</v>
      </c>
      <c r="C13" s="144" t="s">
        <v>10</v>
      </c>
      <c r="D13" s="144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0.45833333333333331</v>
      </c>
      <c r="C14" s="146" t="s">
        <v>680</v>
      </c>
      <c r="D14" s="143">
        <v>4</v>
      </c>
      <c r="E14" s="208"/>
      <c r="F14" s="209"/>
      <c r="G14" s="198"/>
    </row>
    <row r="15" spans="1:8" ht="18.95" customHeight="1">
      <c r="A15" s="211"/>
      <c r="B15" s="6">
        <v>0.4375</v>
      </c>
      <c r="C15" s="143" t="s">
        <v>679</v>
      </c>
      <c r="D15" s="143">
        <v>3</v>
      </c>
      <c r="E15" s="208"/>
      <c r="F15" s="209"/>
      <c r="G15" s="198"/>
    </row>
    <row r="16" spans="1:8" ht="18.95" customHeight="1">
      <c r="A16" s="211"/>
      <c r="B16" s="6">
        <v>0.5</v>
      </c>
      <c r="C16" s="143" t="s">
        <v>678</v>
      </c>
      <c r="D16" s="143">
        <v>5</v>
      </c>
      <c r="E16" s="208"/>
      <c r="F16" s="209"/>
      <c r="G16" s="198"/>
    </row>
    <row r="17" spans="1:7" ht="18.95" customHeight="1">
      <c r="A17" s="211"/>
      <c r="B17" s="6">
        <v>0.47916666666666669</v>
      </c>
      <c r="C17" s="143" t="s">
        <v>677</v>
      </c>
      <c r="D17" s="143">
        <v>3</v>
      </c>
      <c r="E17" s="208"/>
      <c r="F17" s="209"/>
      <c r="G17" s="198"/>
    </row>
    <row r="18" spans="1:7" ht="18.95" customHeight="1">
      <c r="A18" s="211"/>
      <c r="B18" s="6">
        <v>0.52083333333333337</v>
      </c>
      <c r="C18" s="143" t="s">
        <v>676</v>
      </c>
      <c r="D18" s="143">
        <v>2</v>
      </c>
      <c r="E18" s="208"/>
      <c r="F18" s="209"/>
      <c r="G18" s="198"/>
    </row>
    <row r="19" spans="1:7" ht="18.95" customHeight="1">
      <c r="A19" s="211"/>
      <c r="B19" s="6"/>
      <c r="C19" s="143"/>
      <c r="D19" s="143"/>
      <c r="E19" s="208"/>
      <c r="F19" s="209"/>
      <c r="G19" s="198"/>
    </row>
    <row r="20" spans="1:7" ht="18.95" customHeight="1">
      <c r="A20" s="211"/>
      <c r="B20" s="6"/>
      <c r="C20" s="143"/>
      <c r="D20" s="143"/>
      <c r="E20" s="208"/>
      <c r="F20" s="209"/>
      <c r="G20" s="198"/>
    </row>
    <row r="21" spans="1:7" ht="18.95" customHeight="1">
      <c r="A21" s="211"/>
      <c r="B21" s="6"/>
      <c r="C21" s="143"/>
      <c r="D21" s="143"/>
      <c r="E21" s="208"/>
      <c r="F21" s="209"/>
      <c r="G21" s="198"/>
    </row>
    <row r="22" spans="1:7" ht="18.95" customHeight="1">
      <c r="A22" s="212"/>
      <c r="B22" s="6"/>
      <c r="C22" s="143"/>
      <c r="D22" s="143"/>
      <c r="E22" s="208"/>
      <c r="F22" s="209"/>
      <c r="G22" s="198"/>
    </row>
    <row r="23" spans="1:7" ht="20.100000000000001" customHeight="1">
      <c r="A23" s="213" t="s">
        <v>9</v>
      </c>
      <c r="B23" s="6">
        <v>0.27083333333333331</v>
      </c>
      <c r="C23" s="143" t="s">
        <v>675</v>
      </c>
      <c r="D23" s="143">
        <v>5</v>
      </c>
      <c r="E23" s="214"/>
      <c r="F23" s="214"/>
      <c r="G23" s="214"/>
    </row>
    <row r="24" spans="1:7" ht="21" customHeight="1">
      <c r="A24" s="213"/>
      <c r="B24" s="6">
        <v>0.29166666666666669</v>
      </c>
      <c r="C24" s="143" t="s">
        <v>674</v>
      </c>
      <c r="D24" s="143">
        <v>2</v>
      </c>
      <c r="E24" s="214"/>
      <c r="F24" s="214"/>
      <c r="G24" s="214"/>
    </row>
    <row r="25" spans="1:7" ht="18.95" customHeight="1">
      <c r="A25" s="213"/>
      <c r="B25" s="6"/>
      <c r="C25" s="143"/>
      <c r="D25" s="143"/>
      <c r="E25" s="214"/>
      <c r="F25" s="214"/>
      <c r="G25" s="214"/>
    </row>
    <row r="26" spans="1:7" ht="18.95" customHeight="1">
      <c r="A26" s="213"/>
      <c r="B26" s="6"/>
      <c r="C26" s="143"/>
      <c r="D26" s="143"/>
      <c r="E26" s="214"/>
      <c r="F26" s="214"/>
      <c r="G26" s="214"/>
    </row>
    <row r="27" spans="1:7" ht="18.95" customHeight="1">
      <c r="A27" s="213"/>
      <c r="B27" s="6"/>
      <c r="C27" s="143"/>
      <c r="D27" s="143"/>
      <c r="E27" s="208"/>
      <c r="F27" s="209"/>
      <c r="G27" s="198"/>
    </row>
    <row r="28" spans="1:7" ht="21.95" customHeight="1">
      <c r="A28" s="213"/>
      <c r="B28" s="6"/>
      <c r="C28" s="143"/>
      <c r="D28" s="143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681</v>
      </c>
      <c r="C30" s="216"/>
      <c r="D30" s="213" t="s">
        <v>30</v>
      </c>
      <c r="E30" s="217" t="s">
        <v>666</v>
      </c>
      <c r="F30" s="218"/>
      <c r="G30" s="219"/>
    </row>
    <row r="31" spans="1:7" ht="18" customHeight="1">
      <c r="A31" s="213"/>
      <c r="B31" s="220" t="s">
        <v>682</v>
      </c>
      <c r="C31" s="220"/>
      <c r="D31" s="213"/>
      <c r="E31" s="221" t="s">
        <v>667</v>
      </c>
      <c r="F31" s="222"/>
      <c r="G31" s="223"/>
    </row>
    <row r="32" spans="1:7" ht="18" customHeight="1">
      <c r="A32" s="213"/>
      <c r="B32" s="220" t="s">
        <v>683</v>
      </c>
      <c r="C32" s="220"/>
      <c r="D32" s="213"/>
      <c r="E32" s="221" t="s">
        <v>668</v>
      </c>
      <c r="F32" s="222"/>
      <c r="G32" s="223"/>
    </row>
    <row r="33" spans="1:7" ht="18" customHeight="1">
      <c r="A33" s="213"/>
      <c r="B33" s="224"/>
      <c r="C33" s="224"/>
      <c r="D33" s="213"/>
      <c r="E33" s="221" t="s">
        <v>669</v>
      </c>
      <c r="F33" s="222"/>
      <c r="G33" s="223"/>
    </row>
    <row r="34" spans="1:7" ht="18" customHeight="1">
      <c r="A34" s="213"/>
      <c r="B34" s="224"/>
      <c r="C34" s="224"/>
      <c r="D34" s="213"/>
      <c r="E34" s="221"/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684</v>
      </c>
      <c r="C40" s="237"/>
      <c r="D40" s="237"/>
      <c r="E40" s="210" t="s">
        <v>6</v>
      </c>
      <c r="F40" s="238" t="s">
        <v>670</v>
      </c>
      <c r="G40" s="238"/>
    </row>
    <row r="41" spans="1:7" ht="20.100000000000001" customHeight="1">
      <c r="A41" s="211"/>
      <c r="B41" s="237" t="s">
        <v>685</v>
      </c>
      <c r="C41" s="237"/>
      <c r="D41" s="237"/>
      <c r="E41" s="211"/>
      <c r="F41" s="238" t="s">
        <v>286</v>
      </c>
      <c r="G41" s="238"/>
    </row>
    <row r="42" spans="1:7" ht="20.100000000000001" customHeight="1">
      <c r="A42" s="211"/>
      <c r="B42" s="237" t="s">
        <v>686</v>
      </c>
      <c r="C42" s="237"/>
      <c r="D42" s="237"/>
      <c r="E42" s="211"/>
      <c r="F42" s="238" t="s">
        <v>671</v>
      </c>
      <c r="G42" s="238"/>
    </row>
    <row r="43" spans="1:7" ht="20.100000000000001" customHeight="1">
      <c r="A43" s="211"/>
      <c r="B43" s="237" t="s">
        <v>687</v>
      </c>
      <c r="C43" s="237"/>
      <c r="D43" s="237"/>
      <c r="E43" s="211"/>
      <c r="F43" s="238" t="s">
        <v>672</v>
      </c>
      <c r="G43" s="238"/>
    </row>
    <row r="44" spans="1:7" ht="20.100000000000001" customHeight="1">
      <c r="A44" s="211"/>
      <c r="B44" s="232" t="s">
        <v>688</v>
      </c>
      <c r="C44" s="233"/>
      <c r="D44" s="234"/>
      <c r="E44" s="211"/>
      <c r="F44" s="235" t="s">
        <v>673</v>
      </c>
      <c r="G44" s="236"/>
    </row>
    <row r="45" spans="1:7" ht="20.100000000000001" customHeight="1">
      <c r="A45" s="211"/>
      <c r="B45" s="232"/>
      <c r="C45" s="233"/>
      <c r="D45" s="234"/>
      <c r="E45" s="211"/>
      <c r="F45" s="235" t="s">
        <v>462</v>
      </c>
      <c r="G45" s="236"/>
    </row>
    <row r="46" spans="1:7" ht="20.100000000000001" customHeight="1">
      <c r="A46" s="211"/>
      <c r="B46" s="237"/>
      <c r="C46" s="237"/>
      <c r="D46" s="237"/>
      <c r="E46" s="211"/>
      <c r="F46" s="238"/>
      <c r="G46" s="238"/>
    </row>
    <row r="47" spans="1:7" ht="20.100000000000001" customHeight="1">
      <c r="A47" s="212"/>
      <c r="B47" s="237"/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8400</v>
      </c>
      <c r="C50" s="10" t="s">
        <v>207</v>
      </c>
      <c r="D50" s="246"/>
      <c r="E50" s="7"/>
      <c r="F50" s="256"/>
      <c r="G50" s="257"/>
    </row>
    <row r="51" spans="1:7" ht="20.100000000000001" customHeight="1">
      <c r="A51" s="246"/>
      <c r="B51" s="9">
        <v>1900</v>
      </c>
      <c r="C51" s="10" t="s">
        <v>48</v>
      </c>
      <c r="D51" s="246"/>
      <c r="E51" s="7"/>
      <c r="F51" s="256"/>
      <c r="G51" s="257"/>
    </row>
    <row r="52" spans="1:7" ht="20.100000000000001" customHeight="1">
      <c r="A52" s="246"/>
      <c r="B52" s="9">
        <v>4500</v>
      </c>
      <c r="C52" s="10" t="s">
        <v>689</v>
      </c>
      <c r="D52" s="246"/>
      <c r="E52" s="7"/>
      <c r="F52" s="256"/>
      <c r="G52" s="257"/>
    </row>
    <row r="53" spans="1:7" ht="20.100000000000001" customHeight="1">
      <c r="A53" s="246"/>
      <c r="B53" s="9"/>
      <c r="C53" s="10"/>
      <c r="D53" s="246"/>
      <c r="E53" s="7"/>
      <c r="F53" s="258"/>
      <c r="G53" s="259"/>
    </row>
    <row r="54" spans="1:7" ht="20.100000000000001" customHeight="1">
      <c r="A54" s="246"/>
      <c r="B54" s="9"/>
      <c r="C54" s="10"/>
      <c r="D54" s="246"/>
      <c r="E54" s="7"/>
      <c r="F54" s="260"/>
      <c r="G54" s="259"/>
    </row>
    <row r="55" spans="1:7" ht="20.100000000000001" customHeight="1">
      <c r="A55" s="246"/>
      <c r="B55" s="9"/>
      <c r="C55" s="10"/>
      <c r="D55" s="246"/>
      <c r="E55" s="7"/>
      <c r="F55" s="260"/>
      <c r="G55" s="259"/>
    </row>
    <row r="56" spans="1:7" ht="20.100000000000001" customHeight="1">
      <c r="A56" s="246"/>
      <c r="B56" s="9"/>
      <c r="C56" s="10"/>
      <c r="D56" s="246"/>
      <c r="E56" s="7"/>
      <c r="F56" s="260"/>
      <c r="G56" s="259"/>
    </row>
    <row r="57" spans="1:7" ht="18" customHeight="1" thickBot="1">
      <c r="A57" s="246"/>
      <c r="B57" s="11"/>
      <c r="C57" s="12"/>
      <c r="D57" s="246"/>
      <c r="E57" s="13"/>
      <c r="F57" s="255"/>
      <c r="G57" s="255"/>
    </row>
    <row r="58" spans="1:7" ht="27.75" customHeight="1" thickTop="1" thickBot="1">
      <c r="A58" s="14" t="s">
        <v>27</v>
      </c>
      <c r="B58" s="15">
        <f>SUM(B50:B57)</f>
        <v>14800</v>
      </c>
      <c r="C58" s="16"/>
      <c r="D58" s="17"/>
      <c r="E58" s="18"/>
      <c r="F58" s="16"/>
      <c r="G58" s="19"/>
    </row>
    <row r="59" spans="1:7" ht="24" customHeight="1">
      <c r="A59" s="240">
        <v>2</v>
      </c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opLeftCell="A34" zoomScale="85" zoomScaleNormal="85" zoomScalePageLayoutView="150" workbookViewId="0">
      <selection activeCell="D30" sqref="D30:D35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450</v>
      </c>
      <c r="B1" s="185"/>
      <c r="C1" s="185"/>
      <c r="D1" s="185"/>
      <c r="E1" s="185"/>
      <c r="F1" s="185"/>
      <c r="G1" s="185"/>
    </row>
    <row r="2" spans="1:8" ht="20.100000000000001" customHeight="1">
      <c r="A2" s="149" t="s">
        <v>24</v>
      </c>
      <c r="B2" s="186" t="s">
        <v>690</v>
      </c>
      <c r="C2" s="187"/>
      <c r="D2" s="149" t="s">
        <v>1</v>
      </c>
      <c r="E2" s="149" t="s">
        <v>25</v>
      </c>
      <c r="F2" s="150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147" t="s">
        <v>23</v>
      </c>
      <c r="F3" s="147"/>
      <c r="G3" s="191"/>
      <c r="H3" s="191"/>
    </row>
    <row r="4" spans="1:8" ht="20.100000000000001" customHeight="1">
      <c r="A4" s="149" t="s">
        <v>2</v>
      </c>
      <c r="B4" s="192">
        <v>1410880</v>
      </c>
      <c r="C4" s="193"/>
      <c r="D4" s="190"/>
      <c r="E4" s="194" t="s">
        <v>597</v>
      </c>
      <c r="F4" s="195"/>
      <c r="G4" s="196"/>
    </row>
    <row r="5" spans="1:8" ht="20.100000000000001" customHeight="1">
      <c r="A5" s="149" t="s">
        <v>3</v>
      </c>
      <c r="B5" s="197">
        <f>B6-B4</f>
        <v>668450</v>
      </c>
      <c r="C5" s="198"/>
      <c r="D5" s="190"/>
      <c r="E5" s="199" t="s">
        <v>598</v>
      </c>
      <c r="F5" s="200"/>
      <c r="G5" s="201"/>
    </row>
    <row r="6" spans="1:8" ht="20.100000000000001" customHeight="1">
      <c r="A6" s="149" t="s">
        <v>4</v>
      </c>
      <c r="B6" s="192">
        <f>1996180+83150</f>
        <v>2079330</v>
      </c>
      <c r="C6" s="193"/>
      <c r="D6" s="190"/>
      <c r="E6" s="202" t="s">
        <v>599</v>
      </c>
      <c r="F6" s="203"/>
      <c r="G6" s="204"/>
    </row>
    <row r="7" spans="1:8" ht="27.95" customHeight="1">
      <c r="A7" s="151" t="s">
        <v>14</v>
      </c>
      <c r="B7" s="151">
        <v>0</v>
      </c>
      <c r="C7" s="151"/>
      <c r="D7" s="2"/>
      <c r="E7" s="4"/>
      <c r="F7" s="4"/>
      <c r="G7" s="4"/>
    </row>
    <row r="8" spans="1:8" ht="20.100000000000001" customHeight="1">
      <c r="A8" s="194" t="s">
        <v>29</v>
      </c>
      <c r="B8" s="8" t="s">
        <v>53</v>
      </c>
      <c r="C8" s="1">
        <v>4</v>
      </c>
      <c r="D8" s="205" t="s">
        <v>5</v>
      </c>
      <c r="E8" s="8" t="s">
        <v>571</v>
      </c>
      <c r="F8" s="150"/>
      <c r="G8" s="5"/>
    </row>
    <row r="9" spans="1:8" ht="20.100000000000001" customHeight="1">
      <c r="A9" s="199"/>
      <c r="B9" s="1" t="s">
        <v>52</v>
      </c>
      <c r="C9" s="1">
        <v>3</v>
      </c>
      <c r="D9" s="206"/>
      <c r="E9" s="8" t="s">
        <v>238</v>
      </c>
      <c r="F9" s="150"/>
      <c r="G9" s="150"/>
    </row>
    <row r="10" spans="1:8" ht="20.100000000000001" customHeight="1">
      <c r="A10" s="199"/>
      <c r="B10" s="1" t="s">
        <v>55</v>
      </c>
      <c r="C10" s="1">
        <v>3</v>
      </c>
      <c r="D10" s="206"/>
      <c r="E10" s="1" t="s">
        <v>556</v>
      </c>
      <c r="F10" s="150"/>
      <c r="G10" s="150"/>
    </row>
    <row r="11" spans="1:8" ht="20.100000000000001" customHeight="1">
      <c r="A11" s="202"/>
      <c r="B11" s="1" t="s">
        <v>54</v>
      </c>
      <c r="C11" s="1">
        <v>14</v>
      </c>
      <c r="D11" s="207"/>
      <c r="E11" s="139"/>
      <c r="F11" s="150"/>
      <c r="G11" s="150"/>
    </row>
    <row r="12" spans="1:8" ht="27.95" customHeight="1">
      <c r="A12" s="151" t="s">
        <v>21</v>
      </c>
      <c r="B12" s="151"/>
      <c r="C12" s="151"/>
      <c r="D12" s="151"/>
      <c r="E12" s="2"/>
      <c r="F12" s="2"/>
      <c r="G12" s="148"/>
    </row>
    <row r="13" spans="1:8" ht="18.95" customHeight="1">
      <c r="A13" s="1"/>
      <c r="B13" s="150" t="s">
        <v>463</v>
      </c>
      <c r="C13" s="150" t="s">
        <v>10</v>
      </c>
      <c r="D13" s="150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0.45833333333333331</v>
      </c>
      <c r="C14" s="146" t="s">
        <v>701</v>
      </c>
      <c r="D14" s="149">
        <v>8</v>
      </c>
      <c r="E14" s="208"/>
      <c r="F14" s="209"/>
      <c r="G14" s="198"/>
    </row>
    <row r="15" spans="1:8" ht="18.95" customHeight="1">
      <c r="A15" s="211"/>
      <c r="B15" s="6">
        <v>0.5</v>
      </c>
      <c r="C15" s="149" t="s">
        <v>700</v>
      </c>
      <c r="D15" s="149">
        <v>4</v>
      </c>
      <c r="E15" s="208"/>
      <c r="F15" s="209"/>
      <c r="G15" s="198"/>
    </row>
    <row r="16" spans="1:8" ht="18.95" customHeight="1">
      <c r="A16" s="211"/>
      <c r="B16" s="6">
        <v>0.45833333333333331</v>
      </c>
      <c r="C16" s="149" t="s">
        <v>699</v>
      </c>
      <c r="D16" s="149">
        <v>3</v>
      </c>
      <c r="E16" s="208"/>
      <c r="F16" s="209"/>
      <c r="G16" s="198"/>
    </row>
    <row r="17" spans="1:7" ht="18.95" customHeight="1">
      <c r="A17" s="211"/>
      <c r="B17" s="6">
        <v>4.1666666666666664E-2</v>
      </c>
      <c r="C17" s="149" t="s">
        <v>698</v>
      </c>
      <c r="D17" s="149">
        <v>2</v>
      </c>
      <c r="E17" s="208"/>
      <c r="F17" s="209"/>
      <c r="G17" s="198"/>
    </row>
    <row r="18" spans="1:7" ht="18.95" customHeight="1">
      <c r="A18" s="211"/>
      <c r="B18" s="6"/>
      <c r="C18" s="149"/>
      <c r="D18" s="149"/>
      <c r="E18" s="208"/>
      <c r="F18" s="209"/>
      <c r="G18" s="198"/>
    </row>
    <row r="19" spans="1:7" ht="18.95" customHeight="1">
      <c r="A19" s="211"/>
      <c r="B19" s="6"/>
      <c r="C19" s="149"/>
      <c r="D19" s="149"/>
      <c r="E19" s="208"/>
      <c r="F19" s="209"/>
      <c r="G19" s="198"/>
    </row>
    <row r="20" spans="1:7" ht="18.95" customHeight="1">
      <c r="A20" s="211"/>
      <c r="B20" s="6"/>
      <c r="C20" s="149"/>
      <c r="D20" s="149"/>
      <c r="E20" s="208"/>
      <c r="F20" s="209"/>
      <c r="G20" s="198"/>
    </row>
    <row r="21" spans="1:7" ht="18.95" customHeight="1">
      <c r="A21" s="211"/>
      <c r="B21" s="6"/>
      <c r="C21" s="149"/>
      <c r="D21" s="149"/>
      <c r="E21" s="208"/>
      <c r="F21" s="209"/>
      <c r="G21" s="198"/>
    </row>
    <row r="22" spans="1:7" ht="18.95" customHeight="1">
      <c r="A22" s="212"/>
      <c r="B22" s="6"/>
      <c r="C22" s="149"/>
      <c r="D22" s="149"/>
      <c r="E22" s="208"/>
      <c r="F22" s="209"/>
      <c r="G22" s="198"/>
    </row>
    <row r="23" spans="1:7" ht="20.100000000000001" customHeight="1">
      <c r="A23" s="213" t="s">
        <v>9</v>
      </c>
      <c r="B23" s="6"/>
      <c r="C23" s="149"/>
      <c r="D23" s="149"/>
      <c r="E23" s="214"/>
      <c r="F23" s="214"/>
      <c r="G23" s="214"/>
    </row>
    <row r="24" spans="1:7" ht="21" customHeight="1">
      <c r="A24" s="213"/>
      <c r="B24" s="6"/>
      <c r="C24" s="149"/>
      <c r="D24" s="149"/>
      <c r="E24" s="214"/>
      <c r="F24" s="214"/>
      <c r="G24" s="214"/>
    </row>
    <row r="25" spans="1:7" ht="18.95" customHeight="1">
      <c r="A25" s="213"/>
      <c r="B25" s="6"/>
      <c r="C25" s="149"/>
      <c r="D25" s="149"/>
      <c r="E25" s="214"/>
      <c r="F25" s="214"/>
      <c r="G25" s="214"/>
    </row>
    <row r="26" spans="1:7" ht="18.95" customHeight="1">
      <c r="A26" s="213"/>
      <c r="B26" s="6"/>
      <c r="C26" s="149"/>
      <c r="D26" s="149"/>
      <c r="E26" s="214"/>
      <c r="F26" s="214"/>
      <c r="G26" s="214"/>
    </row>
    <row r="27" spans="1:7" ht="18.95" customHeight="1">
      <c r="A27" s="213"/>
      <c r="B27" s="6"/>
      <c r="C27" s="149"/>
      <c r="D27" s="149"/>
      <c r="E27" s="208"/>
      <c r="F27" s="209"/>
      <c r="G27" s="198"/>
    </row>
    <row r="28" spans="1:7" ht="21.95" customHeight="1">
      <c r="A28" s="213"/>
      <c r="B28" s="6"/>
      <c r="C28" s="149"/>
      <c r="D28" s="149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702</v>
      </c>
      <c r="C30" s="216"/>
      <c r="D30" s="213" t="s">
        <v>30</v>
      </c>
      <c r="E30" s="217" t="s">
        <v>691</v>
      </c>
      <c r="F30" s="218"/>
      <c r="G30" s="219"/>
    </row>
    <row r="31" spans="1:7" ht="18" customHeight="1">
      <c r="A31" s="213"/>
      <c r="B31" s="220" t="s">
        <v>703</v>
      </c>
      <c r="C31" s="220"/>
      <c r="D31" s="213"/>
      <c r="E31" s="221" t="s">
        <v>692</v>
      </c>
      <c r="F31" s="222"/>
      <c r="G31" s="223"/>
    </row>
    <row r="32" spans="1:7" ht="18" customHeight="1">
      <c r="A32" s="213"/>
      <c r="B32" s="220" t="s">
        <v>704</v>
      </c>
      <c r="C32" s="220"/>
      <c r="D32" s="213"/>
      <c r="E32" s="221" t="s">
        <v>693</v>
      </c>
      <c r="F32" s="222"/>
      <c r="G32" s="223"/>
    </row>
    <row r="33" spans="1:7" ht="18" customHeight="1">
      <c r="A33" s="213"/>
      <c r="B33" s="220" t="s">
        <v>705</v>
      </c>
      <c r="C33" s="220"/>
      <c r="D33" s="213"/>
      <c r="E33" s="221"/>
      <c r="F33" s="222"/>
      <c r="G33" s="223"/>
    </row>
    <row r="34" spans="1:7" ht="18" customHeight="1">
      <c r="A34" s="213"/>
      <c r="B34" s="224"/>
      <c r="C34" s="224"/>
      <c r="D34" s="213"/>
      <c r="E34" s="221"/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706</v>
      </c>
      <c r="C40" s="237"/>
      <c r="D40" s="237"/>
      <c r="E40" s="210" t="s">
        <v>6</v>
      </c>
      <c r="F40" s="238" t="s">
        <v>694</v>
      </c>
      <c r="G40" s="238"/>
    </row>
    <row r="41" spans="1:7" ht="20.100000000000001" customHeight="1">
      <c r="A41" s="211"/>
      <c r="B41" s="237" t="s">
        <v>707</v>
      </c>
      <c r="C41" s="237"/>
      <c r="D41" s="237"/>
      <c r="E41" s="211"/>
      <c r="F41" s="238" t="s">
        <v>695</v>
      </c>
      <c r="G41" s="238"/>
    </row>
    <row r="42" spans="1:7" ht="20.100000000000001" customHeight="1">
      <c r="A42" s="211"/>
      <c r="B42" s="237" t="s">
        <v>708</v>
      </c>
      <c r="C42" s="237"/>
      <c r="D42" s="237"/>
      <c r="E42" s="211"/>
      <c r="F42" s="238" t="s">
        <v>696</v>
      </c>
      <c r="G42" s="238"/>
    </row>
    <row r="43" spans="1:7" ht="20.100000000000001" customHeight="1">
      <c r="A43" s="211"/>
      <c r="B43" s="237" t="s">
        <v>709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 t="s">
        <v>710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711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 t="s">
        <v>712</v>
      </c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713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4200</v>
      </c>
      <c r="C50" s="10" t="s">
        <v>207</v>
      </c>
      <c r="D50" s="246"/>
      <c r="E50" s="7">
        <v>18900</v>
      </c>
      <c r="F50" s="256" t="s">
        <v>697</v>
      </c>
      <c r="G50" s="257"/>
    </row>
    <row r="51" spans="1:7" ht="20.100000000000001" customHeight="1">
      <c r="A51" s="246"/>
      <c r="B51" s="9">
        <v>1000</v>
      </c>
      <c r="C51" s="10" t="s">
        <v>132</v>
      </c>
      <c r="D51" s="246"/>
      <c r="E51" s="7">
        <v>6000</v>
      </c>
      <c r="F51" s="256" t="s">
        <v>714</v>
      </c>
      <c r="G51" s="257"/>
    </row>
    <row r="52" spans="1:7" ht="20.100000000000001" customHeight="1">
      <c r="A52" s="246"/>
      <c r="B52" s="9">
        <v>1500</v>
      </c>
      <c r="C52" s="10" t="s">
        <v>517</v>
      </c>
      <c r="D52" s="246"/>
      <c r="E52" s="7"/>
      <c r="F52" s="256"/>
      <c r="G52" s="257"/>
    </row>
    <row r="53" spans="1:7" ht="20.100000000000001" customHeight="1">
      <c r="A53" s="246"/>
      <c r="B53" s="9"/>
      <c r="C53" s="10"/>
      <c r="D53" s="246"/>
      <c r="E53" s="7"/>
      <c r="F53" s="258"/>
      <c r="G53" s="259"/>
    </row>
    <row r="54" spans="1:7" ht="20.100000000000001" customHeight="1">
      <c r="A54" s="246"/>
      <c r="B54" s="9"/>
      <c r="C54" s="10"/>
      <c r="D54" s="246"/>
      <c r="E54" s="7"/>
      <c r="F54" s="260"/>
      <c r="G54" s="259"/>
    </row>
    <row r="55" spans="1:7" ht="20.100000000000001" customHeight="1">
      <c r="A55" s="246"/>
      <c r="B55" s="9"/>
      <c r="C55" s="10"/>
      <c r="D55" s="246"/>
      <c r="E55" s="7"/>
      <c r="F55" s="260"/>
      <c r="G55" s="259"/>
    </row>
    <row r="56" spans="1:7" ht="20.100000000000001" customHeight="1">
      <c r="A56" s="246"/>
      <c r="B56" s="9"/>
      <c r="C56" s="10"/>
      <c r="D56" s="246"/>
      <c r="E56" s="7"/>
      <c r="F56" s="260"/>
      <c r="G56" s="259"/>
    </row>
    <row r="57" spans="1:7" ht="18" customHeight="1" thickBot="1">
      <c r="A57" s="246"/>
      <c r="B57" s="11"/>
      <c r="C57" s="12"/>
      <c r="D57" s="246"/>
      <c r="E57" s="13"/>
      <c r="F57" s="255"/>
      <c r="G57" s="255"/>
    </row>
    <row r="58" spans="1:7" ht="27.75" customHeight="1" thickTop="1" thickBot="1">
      <c r="A58" s="14" t="s">
        <v>27</v>
      </c>
      <c r="B58" s="15">
        <v>31600</v>
      </c>
      <c r="C58" s="16"/>
      <c r="D58" s="17"/>
      <c r="E58" s="18"/>
      <c r="F58" s="16"/>
      <c r="G58" s="19"/>
    </row>
    <row r="59" spans="1:7" ht="24" customHeight="1">
      <c r="A59" s="240">
        <v>2</v>
      </c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opLeftCell="A34" zoomScale="85" zoomScaleNormal="85" zoomScalePageLayoutView="150" workbookViewId="0">
      <selection activeCell="B65" sqref="B65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450</v>
      </c>
      <c r="B1" s="185"/>
      <c r="C1" s="185"/>
      <c r="D1" s="185"/>
      <c r="E1" s="185"/>
      <c r="F1" s="185"/>
      <c r="G1" s="185"/>
    </row>
    <row r="2" spans="1:8" ht="20.100000000000001" customHeight="1">
      <c r="A2" s="154" t="s">
        <v>24</v>
      </c>
      <c r="B2" s="186" t="s">
        <v>715</v>
      </c>
      <c r="C2" s="187"/>
      <c r="D2" s="154" t="s">
        <v>1</v>
      </c>
      <c r="E2" s="154" t="s">
        <v>25</v>
      </c>
      <c r="F2" s="155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153" t="s">
        <v>23</v>
      </c>
      <c r="F3" s="153"/>
      <c r="G3" s="191"/>
      <c r="H3" s="191"/>
    </row>
    <row r="4" spans="1:8" ht="20.100000000000001" customHeight="1">
      <c r="A4" s="154" t="s">
        <v>2</v>
      </c>
      <c r="B4" s="192">
        <v>582200</v>
      </c>
      <c r="C4" s="193"/>
      <c r="D4" s="190"/>
      <c r="E4" s="194" t="s">
        <v>597</v>
      </c>
      <c r="F4" s="195"/>
      <c r="G4" s="196"/>
    </row>
    <row r="5" spans="1:8" ht="20.100000000000001" customHeight="1">
      <c r="A5" s="154" t="s">
        <v>3</v>
      </c>
      <c r="B5" s="197">
        <f>B6-B4</f>
        <v>1263900</v>
      </c>
      <c r="C5" s="198"/>
      <c r="D5" s="190"/>
      <c r="E5" s="199" t="s">
        <v>598</v>
      </c>
      <c r="F5" s="200"/>
      <c r="G5" s="201"/>
    </row>
    <row r="6" spans="1:8" ht="20.100000000000001" customHeight="1">
      <c r="A6" s="154" t="s">
        <v>4</v>
      </c>
      <c r="B6" s="192">
        <f>1626100+220000</f>
        <v>1846100</v>
      </c>
      <c r="C6" s="193"/>
      <c r="D6" s="190"/>
      <c r="E6" s="202" t="s">
        <v>599</v>
      </c>
      <c r="F6" s="203"/>
      <c r="G6" s="204"/>
    </row>
    <row r="7" spans="1:8" ht="27.95" customHeight="1">
      <c r="A7" s="152" t="s">
        <v>14</v>
      </c>
      <c r="B7" s="152">
        <v>0</v>
      </c>
      <c r="C7" s="152"/>
      <c r="D7" s="2"/>
      <c r="E7" s="4"/>
      <c r="F7" s="4"/>
      <c r="G7" s="4"/>
    </row>
    <row r="8" spans="1:8" ht="20.100000000000001" customHeight="1">
      <c r="A8" s="194" t="s">
        <v>29</v>
      </c>
      <c r="B8" s="8" t="s">
        <v>728</v>
      </c>
      <c r="C8" s="1">
        <v>9</v>
      </c>
      <c r="D8" s="205" t="s">
        <v>5</v>
      </c>
      <c r="E8" s="1" t="s">
        <v>275</v>
      </c>
      <c r="F8" s="155"/>
      <c r="G8" s="5"/>
    </row>
    <row r="9" spans="1:8" ht="20.100000000000001" customHeight="1">
      <c r="A9" s="199"/>
      <c r="B9" s="1" t="s">
        <v>729</v>
      </c>
      <c r="C9" s="1">
        <v>7</v>
      </c>
      <c r="D9" s="206"/>
      <c r="E9" s="1" t="s">
        <v>566</v>
      </c>
      <c r="F9" s="155"/>
      <c r="G9" s="155"/>
    </row>
    <row r="10" spans="1:8" ht="20.100000000000001" customHeight="1">
      <c r="A10" s="199"/>
      <c r="B10" s="1" t="s">
        <v>730</v>
      </c>
      <c r="C10" s="1">
        <v>2</v>
      </c>
      <c r="D10" s="206"/>
      <c r="E10" s="8" t="s">
        <v>568</v>
      </c>
      <c r="F10" s="155"/>
      <c r="G10" s="155"/>
    </row>
    <row r="11" spans="1:8" ht="20.100000000000001" customHeight="1">
      <c r="A11" s="202"/>
      <c r="B11" s="1" t="s">
        <v>731</v>
      </c>
      <c r="C11" s="1">
        <v>4</v>
      </c>
      <c r="D11" s="207"/>
      <c r="E11" s="139"/>
      <c r="F11" s="155"/>
      <c r="G11" s="155"/>
    </row>
    <row r="12" spans="1:8" ht="27.95" customHeight="1">
      <c r="A12" s="152" t="s">
        <v>21</v>
      </c>
      <c r="B12" s="152"/>
      <c r="C12" s="152"/>
      <c r="D12" s="152"/>
      <c r="E12" s="2"/>
      <c r="F12" s="2"/>
      <c r="G12" s="156"/>
    </row>
    <row r="13" spans="1:8" ht="18.95" customHeight="1">
      <c r="A13" s="1"/>
      <c r="B13" s="155" t="s">
        <v>463</v>
      </c>
      <c r="C13" s="155" t="s">
        <v>10</v>
      </c>
      <c r="D13" s="155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0.47916666666666669</v>
      </c>
      <c r="C14" s="146" t="s">
        <v>717</v>
      </c>
      <c r="D14" s="154">
        <v>6</v>
      </c>
      <c r="E14" s="208"/>
      <c r="F14" s="209"/>
      <c r="G14" s="198"/>
    </row>
    <row r="15" spans="1:8" ht="18.95" customHeight="1">
      <c r="A15" s="211"/>
      <c r="B15" s="6">
        <v>4.1666666666666664E-2</v>
      </c>
      <c r="C15" s="154" t="s">
        <v>718</v>
      </c>
      <c r="D15" s="154">
        <v>5</v>
      </c>
      <c r="E15" s="208"/>
      <c r="F15" s="209"/>
      <c r="G15" s="198"/>
    </row>
    <row r="16" spans="1:8" ht="18.95" customHeight="1">
      <c r="A16" s="211"/>
      <c r="B16" s="6"/>
      <c r="C16" s="154"/>
      <c r="D16" s="154"/>
      <c r="E16" s="208"/>
      <c r="F16" s="209"/>
      <c r="G16" s="198"/>
    </row>
    <row r="17" spans="1:7" ht="18.95" customHeight="1">
      <c r="A17" s="211"/>
      <c r="B17" s="6"/>
      <c r="C17" s="154"/>
      <c r="D17" s="154"/>
      <c r="E17" s="208"/>
      <c r="F17" s="209"/>
      <c r="G17" s="198"/>
    </row>
    <row r="18" spans="1:7" ht="18.95" customHeight="1">
      <c r="A18" s="211"/>
      <c r="B18" s="6"/>
      <c r="C18" s="154"/>
      <c r="D18" s="154"/>
      <c r="E18" s="208"/>
      <c r="F18" s="209"/>
      <c r="G18" s="198"/>
    </row>
    <row r="19" spans="1:7" ht="18.95" customHeight="1">
      <c r="A19" s="211"/>
      <c r="B19" s="6"/>
      <c r="C19" s="154"/>
      <c r="D19" s="154"/>
      <c r="E19" s="208"/>
      <c r="F19" s="209"/>
      <c r="G19" s="198"/>
    </row>
    <row r="20" spans="1:7" ht="18.95" customHeight="1">
      <c r="A20" s="211"/>
      <c r="B20" s="6"/>
      <c r="C20" s="154"/>
      <c r="D20" s="154"/>
      <c r="E20" s="208"/>
      <c r="F20" s="209"/>
      <c r="G20" s="198"/>
    </row>
    <row r="21" spans="1:7" ht="18.95" customHeight="1">
      <c r="A21" s="211"/>
      <c r="B21" s="6"/>
      <c r="C21" s="154"/>
      <c r="D21" s="154"/>
      <c r="E21" s="208"/>
      <c r="F21" s="209"/>
      <c r="G21" s="198"/>
    </row>
    <row r="22" spans="1:7" ht="18.95" customHeight="1">
      <c r="A22" s="212"/>
      <c r="B22" s="6"/>
      <c r="C22" s="154"/>
      <c r="D22" s="154"/>
      <c r="E22" s="208"/>
      <c r="F22" s="209"/>
      <c r="G22" s="198"/>
    </row>
    <row r="23" spans="1:7" ht="20.100000000000001" customHeight="1">
      <c r="A23" s="213" t="s">
        <v>9</v>
      </c>
      <c r="B23" s="6">
        <v>0.29166666666666669</v>
      </c>
      <c r="C23" s="154" t="s">
        <v>716</v>
      </c>
      <c r="D23" s="154">
        <v>2</v>
      </c>
      <c r="E23" s="214"/>
      <c r="F23" s="214"/>
      <c r="G23" s="214"/>
    </row>
    <row r="24" spans="1:7" ht="21" customHeight="1">
      <c r="A24" s="213"/>
      <c r="B24" s="6"/>
      <c r="C24" s="154"/>
      <c r="D24" s="154"/>
      <c r="E24" s="214"/>
      <c r="F24" s="214"/>
      <c r="G24" s="214"/>
    </row>
    <row r="25" spans="1:7" ht="18.95" customHeight="1">
      <c r="A25" s="213"/>
      <c r="B25" s="6"/>
      <c r="C25" s="154"/>
      <c r="D25" s="154"/>
      <c r="E25" s="214"/>
      <c r="F25" s="214"/>
      <c r="G25" s="214"/>
    </row>
    <row r="26" spans="1:7" ht="18.95" customHeight="1">
      <c r="A26" s="213"/>
      <c r="B26" s="6"/>
      <c r="C26" s="154"/>
      <c r="D26" s="154"/>
      <c r="E26" s="214"/>
      <c r="F26" s="214"/>
      <c r="G26" s="214"/>
    </row>
    <row r="27" spans="1:7" ht="18.95" customHeight="1">
      <c r="A27" s="213"/>
      <c r="B27" s="6"/>
      <c r="C27" s="154"/>
      <c r="D27" s="154"/>
      <c r="E27" s="208"/>
      <c r="F27" s="209"/>
      <c r="G27" s="198"/>
    </row>
    <row r="28" spans="1:7" ht="21.95" customHeight="1">
      <c r="A28" s="213"/>
      <c r="B28" s="6"/>
      <c r="C28" s="154"/>
      <c r="D28" s="154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719</v>
      </c>
      <c r="C30" s="216"/>
      <c r="D30" s="213" t="s">
        <v>30</v>
      </c>
      <c r="E30" s="217" t="s">
        <v>732</v>
      </c>
      <c r="F30" s="218"/>
      <c r="G30" s="219"/>
    </row>
    <row r="31" spans="1:7" ht="18" customHeight="1">
      <c r="A31" s="213"/>
      <c r="B31" s="220" t="s">
        <v>720</v>
      </c>
      <c r="C31" s="220"/>
      <c r="D31" s="213"/>
      <c r="E31" s="221" t="s">
        <v>733</v>
      </c>
      <c r="F31" s="222"/>
      <c r="G31" s="223"/>
    </row>
    <row r="32" spans="1:7" ht="18" customHeight="1">
      <c r="A32" s="213"/>
      <c r="B32" s="224"/>
      <c r="C32" s="224"/>
      <c r="D32" s="213"/>
      <c r="E32" s="221" t="s">
        <v>734</v>
      </c>
      <c r="F32" s="222"/>
      <c r="G32" s="223"/>
    </row>
    <row r="33" spans="1:7" ht="18" customHeight="1">
      <c r="A33" s="213"/>
      <c r="B33" s="224"/>
      <c r="C33" s="224"/>
      <c r="D33" s="213"/>
      <c r="E33" s="221"/>
      <c r="F33" s="222"/>
      <c r="G33" s="223"/>
    </row>
    <row r="34" spans="1:7" ht="18" customHeight="1">
      <c r="A34" s="213"/>
      <c r="B34" s="224"/>
      <c r="C34" s="224"/>
      <c r="D34" s="213"/>
      <c r="E34" s="221"/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721</v>
      </c>
      <c r="C40" s="237"/>
      <c r="D40" s="237"/>
      <c r="E40" s="210" t="s">
        <v>6</v>
      </c>
      <c r="F40" s="238" t="s">
        <v>735</v>
      </c>
      <c r="G40" s="238"/>
    </row>
    <row r="41" spans="1:7" ht="20.100000000000001" customHeight="1">
      <c r="A41" s="211"/>
      <c r="B41" s="237" t="s">
        <v>722</v>
      </c>
      <c r="C41" s="237"/>
      <c r="D41" s="237"/>
      <c r="E41" s="211"/>
      <c r="F41" s="238" t="s">
        <v>736</v>
      </c>
      <c r="G41" s="238"/>
    </row>
    <row r="42" spans="1:7" ht="20.100000000000001" customHeight="1">
      <c r="A42" s="211"/>
      <c r="B42" s="237" t="s">
        <v>723</v>
      </c>
      <c r="C42" s="237"/>
      <c r="D42" s="237"/>
      <c r="E42" s="211"/>
      <c r="F42" s="238" t="s">
        <v>737</v>
      </c>
      <c r="G42" s="238"/>
    </row>
    <row r="43" spans="1:7" ht="20.100000000000001" customHeight="1">
      <c r="A43" s="211"/>
      <c r="B43" s="237" t="s">
        <v>724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 t="s">
        <v>725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726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/>
      <c r="C46" s="237"/>
      <c r="D46" s="237"/>
      <c r="E46" s="211"/>
      <c r="F46" s="238"/>
      <c r="G46" s="238"/>
    </row>
    <row r="47" spans="1:7" ht="20.100000000000001" customHeight="1">
      <c r="A47" s="212"/>
      <c r="B47" s="237"/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/>
      <c r="C50" s="10"/>
      <c r="D50" s="246"/>
      <c r="E50" s="7">
        <v>3000</v>
      </c>
      <c r="F50" s="256" t="s">
        <v>727</v>
      </c>
      <c r="G50" s="257"/>
    </row>
    <row r="51" spans="1:7" ht="20.100000000000001" customHeight="1">
      <c r="A51" s="246"/>
      <c r="B51" s="9"/>
      <c r="C51" s="10"/>
      <c r="D51" s="246"/>
      <c r="E51" s="7"/>
      <c r="F51" s="256"/>
      <c r="G51" s="257"/>
    </row>
    <row r="52" spans="1:7" ht="20.100000000000001" customHeight="1">
      <c r="A52" s="246"/>
      <c r="B52" s="9"/>
      <c r="C52" s="10"/>
      <c r="D52" s="246"/>
      <c r="E52" s="7"/>
      <c r="F52" s="256"/>
      <c r="G52" s="257"/>
    </row>
    <row r="53" spans="1:7" ht="20.100000000000001" customHeight="1">
      <c r="A53" s="246"/>
      <c r="B53" s="9"/>
      <c r="C53" s="10"/>
      <c r="D53" s="246"/>
      <c r="E53" s="7"/>
      <c r="F53" s="258"/>
      <c r="G53" s="259"/>
    </row>
    <row r="54" spans="1:7" ht="20.100000000000001" customHeight="1">
      <c r="A54" s="246"/>
      <c r="B54" s="9"/>
      <c r="C54" s="10"/>
      <c r="D54" s="246"/>
      <c r="E54" s="7"/>
      <c r="F54" s="260"/>
      <c r="G54" s="259"/>
    </row>
    <row r="55" spans="1:7" ht="20.100000000000001" customHeight="1">
      <c r="A55" s="246"/>
      <c r="B55" s="9"/>
      <c r="C55" s="10"/>
      <c r="D55" s="246"/>
      <c r="E55" s="7"/>
      <c r="F55" s="260"/>
      <c r="G55" s="259"/>
    </row>
    <row r="56" spans="1:7" ht="20.100000000000001" customHeight="1">
      <c r="A56" s="246"/>
      <c r="B56" s="9"/>
      <c r="C56" s="10"/>
      <c r="D56" s="246"/>
      <c r="E56" s="7"/>
      <c r="F56" s="260"/>
      <c r="G56" s="259"/>
    </row>
    <row r="57" spans="1:7" ht="18" customHeight="1" thickBot="1">
      <c r="A57" s="246"/>
      <c r="B57" s="11"/>
      <c r="C57" s="12"/>
      <c r="D57" s="246"/>
      <c r="E57" s="13"/>
      <c r="F57" s="255"/>
      <c r="G57" s="255"/>
    </row>
    <row r="58" spans="1:7" ht="27.75" customHeight="1" thickTop="1" thickBot="1">
      <c r="A58" s="14" t="s">
        <v>27</v>
      </c>
      <c r="B58" s="15">
        <v>3000</v>
      </c>
      <c r="C58" s="16"/>
      <c r="D58" s="17"/>
      <c r="E58" s="18"/>
      <c r="F58" s="16"/>
      <c r="G58" s="19"/>
    </row>
    <row r="59" spans="1:7" ht="24" customHeight="1">
      <c r="A59" s="240">
        <v>2</v>
      </c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B10" sqref="B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450</v>
      </c>
      <c r="B1" s="185"/>
      <c r="C1" s="185"/>
      <c r="D1" s="185"/>
      <c r="E1" s="185"/>
      <c r="F1" s="185"/>
      <c r="G1" s="185"/>
    </row>
    <row r="2" spans="1:8" ht="20.100000000000001" customHeight="1">
      <c r="A2" s="159" t="s">
        <v>24</v>
      </c>
      <c r="B2" s="186" t="s">
        <v>738</v>
      </c>
      <c r="C2" s="187"/>
      <c r="D2" s="159" t="s">
        <v>1</v>
      </c>
      <c r="E2" s="159" t="s">
        <v>135</v>
      </c>
      <c r="F2" s="160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157" t="s">
        <v>23</v>
      </c>
      <c r="F3" s="157"/>
      <c r="G3" s="191"/>
      <c r="H3" s="191"/>
    </row>
    <row r="4" spans="1:8" ht="20.100000000000001" customHeight="1">
      <c r="A4" s="159" t="s">
        <v>2</v>
      </c>
      <c r="B4" s="192">
        <v>629180</v>
      </c>
      <c r="C4" s="193"/>
      <c r="D4" s="190"/>
      <c r="E4" s="194" t="s">
        <v>597</v>
      </c>
      <c r="F4" s="195"/>
      <c r="G4" s="196"/>
    </row>
    <row r="5" spans="1:8" ht="20.100000000000001" customHeight="1">
      <c r="A5" s="159" t="s">
        <v>3</v>
      </c>
      <c r="B5" s="197">
        <f>B6-B4</f>
        <v>791800</v>
      </c>
      <c r="C5" s="198"/>
      <c r="D5" s="190"/>
      <c r="E5" s="199" t="s">
        <v>598</v>
      </c>
      <c r="F5" s="200"/>
      <c r="G5" s="201"/>
    </row>
    <row r="6" spans="1:8" ht="20.100000000000001" customHeight="1">
      <c r="A6" s="159" t="s">
        <v>4</v>
      </c>
      <c r="B6" s="192">
        <f>1390980+30000</f>
        <v>1420980</v>
      </c>
      <c r="C6" s="193"/>
      <c r="D6" s="190"/>
      <c r="E6" s="202" t="s">
        <v>599</v>
      </c>
      <c r="F6" s="203"/>
      <c r="G6" s="204"/>
    </row>
    <row r="7" spans="1:8" ht="27.95" customHeight="1">
      <c r="A7" s="161" t="s">
        <v>14</v>
      </c>
      <c r="B7" s="161">
        <v>0</v>
      </c>
      <c r="C7" s="161"/>
      <c r="D7" s="2"/>
      <c r="E7" s="4"/>
      <c r="F7" s="4"/>
      <c r="G7" s="4"/>
    </row>
    <row r="8" spans="1:8" ht="20.100000000000001" customHeight="1">
      <c r="A8" s="194" t="s">
        <v>29</v>
      </c>
      <c r="B8" s="8" t="s">
        <v>753</v>
      </c>
      <c r="C8" s="1">
        <v>12</v>
      </c>
      <c r="D8" s="205" t="s">
        <v>5</v>
      </c>
      <c r="E8" s="1" t="s">
        <v>237</v>
      </c>
      <c r="F8" s="160"/>
      <c r="G8" s="5"/>
    </row>
    <row r="9" spans="1:8" ht="20.100000000000001" customHeight="1">
      <c r="A9" s="199"/>
      <c r="B9" s="1" t="s">
        <v>754</v>
      </c>
      <c r="C9" s="1">
        <v>5</v>
      </c>
      <c r="D9" s="206"/>
      <c r="E9" s="1" t="s">
        <v>752</v>
      </c>
      <c r="F9" s="160"/>
      <c r="G9" s="160"/>
    </row>
    <row r="10" spans="1:8" ht="20.100000000000001" customHeight="1">
      <c r="A10" s="199"/>
      <c r="B10" s="1" t="s">
        <v>755</v>
      </c>
      <c r="C10" s="1">
        <v>4</v>
      </c>
      <c r="D10" s="206"/>
      <c r="E10" s="8" t="s">
        <v>327</v>
      </c>
      <c r="F10" s="160"/>
      <c r="G10" s="160"/>
    </row>
    <row r="11" spans="1:8" ht="20.100000000000001" customHeight="1">
      <c r="A11" s="202"/>
      <c r="B11" s="1"/>
      <c r="C11" s="1"/>
      <c r="D11" s="207"/>
      <c r="E11" s="139"/>
      <c r="F11" s="160"/>
      <c r="G11" s="160"/>
    </row>
    <row r="12" spans="1:8" ht="27.95" customHeight="1">
      <c r="A12" s="161" t="s">
        <v>21</v>
      </c>
      <c r="B12" s="161"/>
      <c r="C12" s="161"/>
      <c r="D12" s="161"/>
      <c r="E12" s="2"/>
      <c r="F12" s="2"/>
      <c r="G12" s="158"/>
    </row>
    <row r="13" spans="1:8" ht="18.95" customHeight="1">
      <c r="A13" s="1"/>
      <c r="B13" s="160" t="s">
        <v>463</v>
      </c>
      <c r="C13" s="160" t="s">
        <v>10</v>
      </c>
      <c r="D13" s="160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0.52083333333333337</v>
      </c>
      <c r="C14" s="146" t="s">
        <v>739</v>
      </c>
      <c r="D14" s="159">
        <v>2</v>
      </c>
      <c r="E14" s="208"/>
      <c r="F14" s="209"/>
      <c r="G14" s="198"/>
    </row>
    <row r="15" spans="1:8" ht="18.95" customHeight="1">
      <c r="A15" s="211"/>
      <c r="B15" s="6" t="s">
        <v>740</v>
      </c>
      <c r="C15" s="159" t="s">
        <v>741</v>
      </c>
      <c r="D15" s="159" t="s">
        <v>742</v>
      </c>
      <c r="E15" s="208"/>
      <c r="F15" s="209"/>
      <c r="G15" s="198"/>
    </row>
    <row r="16" spans="1:8" ht="18.95" customHeight="1">
      <c r="A16" s="211"/>
      <c r="B16" s="6"/>
      <c r="C16" s="159"/>
      <c r="D16" s="159"/>
      <c r="E16" s="208"/>
      <c r="F16" s="209"/>
      <c r="G16" s="198"/>
    </row>
    <row r="17" spans="1:7" ht="18.95" customHeight="1">
      <c r="A17" s="211"/>
      <c r="B17" s="6"/>
      <c r="C17" s="159"/>
      <c r="D17" s="159"/>
      <c r="E17" s="208"/>
      <c r="F17" s="209"/>
      <c r="G17" s="198"/>
    </row>
    <row r="18" spans="1:7" ht="18.95" customHeight="1">
      <c r="A18" s="211"/>
      <c r="B18" s="6"/>
      <c r="C18" s="159"/>
      <c r="D18" s="159"/>
      <c r="E18" s="208"/>
      <c r="F18" s="209"/>
      <c r="G18" s="198"/>
    </row>
    <row r="19" spans="1:7" ht="18.95" customHeight="1">
      <c r="A19" s="211"/>
      <c r="B19" s="6"/>
      <c r="C19" s="159"/>
      <c r="D19" s="159"/>
      <c r="E19" s="208"/>
      <c r="F19" s="209"/>
      <c r="G19" s="198"/>
    </row>
    <row r="20" spans="1:7" ht="18.95" customHeight="1">
      <c r="A20" s="211"/>
      <c r="B20" s="6"/>
      <c r="C20" s="159"/>
      <c r="D20" s="159"/>
      <c r="E20" s="208"/>
      <c r="F20" s="209"/>
      <c r="G20" s="198"/>
    </row>
    <row r="21" spans="1:7" ht="18.95" customHeight="1">
      <c r="A21" s="211"/>
      <c r="B21" s="6"/>
      <c r="C21" s="159"/>
      <c r="D21" s="159"/>
      <c r="E21" s="208"/>
      <c r="F21" s="209"/>
      <c r="G21" s="198"/>
    </row>
    <row r="22" spans="1:7" ht="18.95" customHeight="1">
      <c r="A22" s="212"/>
      <c r="B22" s="6"/>
      <c r="C22" s="159"/>
      <c r="D22" s="159"/>
      <c r="E22" s="208"/>
      <c r="F22" s="209"/>
      <c r="G22" s="198"/>
    </row>
    <row r="23" spans="1:7" ht="20.100000000000001" customHeight="1">
      <c r="A23" s="213" t="s">
        <v>9</v>
      </c>
      <c r="B23" s="6">
        <v>0.25</v>
      </c>
      <c r="C23" s="159" t="s">
        <v>743</v>
      </c>
      <c r="D23" s="159">
        <v>12</v>
      </c>
      <c r="E23" s="214"/>
      <c r="F23" s="214"/>
      <c r="G23" s="214"/>
    </row>
    <row r="24" spans="1:7" ht="21" customHeight="1">
      <c r="A24" s="213"/>
      <c r="B24" s="6"/>
      <c r="C24" s="159"/>
      <c r="D24" s="159"/>
      <c r="E24" s="214"/>
      <c r="F24" s="214"/>
      <c r="G24" s="214"/>
    </row>
    <row r="25" spans="1:7" ht="18.95" customHeight="1">
      <c r="A25" s="213"/>
      <c r="B25" s="6"/>
      <c r="C25" s="159"/>
      <c r="D25" s="159"/>
      <c r="E25" s="214"/>
      <c r="F25" s="214"/>
      <c r="G25" s="214"/>
    </row>
    <row r="26" spans="1:7" ht="18.95" customHeight="1">
      <c r="A26" s="213"/>
      <c r="B26" s="6"/>
      <c r="C26" s="159"/>
      <c r="D26" s="159"/>
      <c r="E26" s="214"/>
      <c r="F26" s="214"/>
      <c r="G26" s="214"/>
    </row>
    <row r="27" spans="1:7" ht="18.95" customHeight="1">
      <c r="A27" s="213"/>
      <c r="B27" s="6"/>
      <c r="C27" s="159"/>
      <c r="D27" s="159"/>
      <c r="E27" s="208"/>
      <c r="F27" s="209"/>
      <c r="G27" s="198"/>
    </row>
    <row r="28" spans="1:7" ht="21.95" customHeight="1">
      <c r="A28" s="213"/>
      <c r="B28" s="6"/>
      <c r="C28" s="159"/>
      <c r="D28" s="159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744</v>
      </c>
      <c r="C30" s="216"/>
      <c r="D30" s="213" t="s">
        <v>30</v>
      </c>
      <c r="E30" s="217" t="s">
        <v>756</v>
      </c>
      <c r="F30" s="218"/>
      <c r="G30" s="219"/>
    </row>
    <row r="31" spans="1:7" ht="18" customHeight="1">
      <c r="A31" s="213"/>
      <c r="B31" s="220" t="s">
        <v>745</v>
      </c>
      <c r="C31" s="220"/>
      <c r="D31" s="213"/>
      <c r="E31" s="221" t="s">
        <v>757</v>
      </c>
      <c r="F31" s="222"/>
      <c r="G31" s="223"/>
    </row>
    <row r="32" spans="1:7" ht="18" customHeight="1">
      <c r="A32" s="213"/>
      <c r="B32" s="220" t="s">
        <v>746</v>
      </c>
      <c r="C32" s="220"/>
      <c r="D32" s="213"/>
      <c r="E32" s="221"/>
      <c r="F32" s="222"/>
      <c r="G32" s="223"/>
    </row>
    <row r="33" spans="1:7" ht="18" customHeight="1">
      <c r="A33" s="213"/>
      <c r="B33" s="224"/>
      <c r="C33" s="224"/>
      <c r="D33" s="213"/>
      <c r="E33" s="221"/>
      <c r="F33" s="222"/>
      <c r="G33" s="223"/>
    </row>
    <row r="34" spans="1:7" ht="18" customHeight="1">
      <c r="A34" s="213"/>
      <c r="B34" s="224"/>
      <c r="C34" s="224"/>
      <c r="D34" s="213"/>
      <c r="E34" s="221"/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747</v>
      </c>
      <c r="C40" s="237"/>
      <c r="D40" s="237"/>
      <c r="E40" s="210" t="s">
        <v>6</v>
      </c>
      <c r="F40" s="238" t="s">
        <v>758</v>
      </c>
      <c r="G40" s="238"/>
    </row>
    <row r="41" spans="1:7" ht="20.100000000000001" customHeight="1">
      <c r="A41" s="211"/>
      <c r="B41" s="237" t="s">
        <v>748</v>
      </c>
      <c r="C41" s="237"/>
      <c r="D41" s="237"/>
      <c r="E41" s="211"/>
      <c r="F41" s="238" t="s">
        <v>759</v>
      </c>
      <c r="G41" s="238"/>
    </row>
    <row r="42" spans="1:7" ht="20.100000000000001" customHeight="1">
      <c r="A42" s="211"/>
      <c r="B42" s="237" t="s">
        <v>749</v>
      </c>
      <c r="C42" s="237"/>
      <c r="D42" s="237"/>
      <c r="E42" s="211"/>
      <c r="F42" s="238" t="s">
        <v>760</v>
      </c>
      <c r="G42" s="238"/>
    </row>
    <row r="43" spans="1:7" ht="20.100000000000001" customHeight="1">
      <c r="A43" s="211"/>
      <c r="B43" s="237" t="s">
        <v>750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/>
      <c r="C44" s="233"/>
      <c r="D44" s="234"/>
      <c r="E44" s="211"/>
      <c r="F44" s="235"/>
      <c r="G44" s="236"/>
    </row>
    <row r="45" spans="1:7" ht="20.100000000000001" customHeight="1">
      <c r="A45" s="211"/>
      <c r="B45" s="232"/>
      <c r="C45" s="233"/>
      <c r="D45" s="234"/>
      <c r="E45" s="211"/>
      <c r="F45" s="235"/>
      <c r="G45" s="236"/>
    </row>
    <row r="46" spans="1:7" ht="20.100000000000001" customHeight="1">
      <c r="A46" s="211"/>
      <c r="B46" s="237"/>
      <c r="C46" s="237"/>
      <c r="D46" s="237"/>
      <c r="E46" s="211"/>
      <c r="F46" s="238"/>
      <c r="G46" s="238"/>
    </row>
    <row r="47" spans="1:7" ht="20.100000000000001" customHeight="1">
      <c r="A47" s="212"/>
      <c r="B47" s="237"/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1000</v>
      </c>
      <c r="C50" s="10" t="s">
        <v>132</v>
      </c>
      <c r="D50" s="246"/>
      <c r="E50" s="7">
        <v>5800</v>
      </c>
      <c r="F50" s="256" t="s">
        <v>660</v>
      </c>
      <c r="G50" s="257"/>
    </row>
    <row r="51" spans="1:7" ht="20.100000000000001" customHeight="1">
      <c r="A51" s="246"/>
      <c r="B51" s="9">
        <v>2200</v>
      </c>
      <c r="C51" s="10" t="s">
        <v>48</v>
      </c>
      <c r="D51" s="246"/>
      <c r="E51" s="7"/>
      <c r="F51" s="256"/>
      <c r="G51" s="257"/>
    </row>
    <row r="52" spans="1:7" ht="20.100000000000001" customHeight="1">
      <c r="A52" s="246"/>
      <c r="B52" s="9">
        <v>4200</v>
      </c>
      <c r="C52" s="10" t="s">
        <v>207</v>
      </c>
      <c r="D52" s="246"/>
      <c r="E52" s="7"/>
      <c r="F52" s="256"/>
      <c r="G52" s="257"/>
    </row>
    <row r="53" spans="1:7" ht="20.100000000000001" customHeight="1">
      <c r="A53" s="246"/>
      <c r="B53" s="9">
        <v>3980</v>
      </c>
      <c r="C53" s="10" t="s">
        <v>751</v>
      </c>
      <c r="D53" s="246"/>
      <c r="E53" s="7"/>
      <c r="F53" s="258"/>
      <c r="G53" s="259"/>
    </row>
    <row r="54" spans="1:7" ht="20.100000000000001" customHeight="1">
      <c r="A54" s="246"/>
      <c r="B54" s="9"/>
      <c r="C54" s="10"/>
      <c r="D54" s="246"/>
      <c r="E54" s="7"/>
      <c r="F54" s="260"/>
      <c r="G54" s="259"/>
    </row>
    <row r="55" spans="1:7" ht="20.100000000000001" customHeight="1">
      <c r="A55" s="246"/>
      <c r="B55" s="9"/>
      <c r="C55" s="10"/>
      <c r="D55" s="246"/>
      <c r="E55" s="7"/>
      <c r="F55" s="260"/>
      <c r="G55" s="259"/>
    </row>
    <row r="56" spans="1:7" ht="20.100000000000001" customHeight="1">
      <c r="A56" s="246"/>
      <c r="B56" s="9"/>
      <c r="C56" s="10"/>
      <c r="D56" s="246"/>
      <c r="E56" s="7"/>
      <c r="F56" s="260"/>
      <c r="G56" s="259"/>
    </row>
    <row r="57" spans="1:7" ht="18" customHeight="1" thickBot="1">
      <c r="A57" s="246"/>
      <c r="B57" s="11"/>
      <c r="C57" s="12"/>
      <c r="D57" s="246"/>
      <c r="E57" s="13"/>
      <c r="F57" s="255"/>
      <c r="G57" s="255"/>
    </row>
    <row r="58" spans="1:7" ht="27.75" customHeight="1" thickTop="1" thickBot="1">
      <c r="A58" s="14" t="s">
        <v>27</v>
      </c>
      <c r="B58" s="15">
        <f>SUM(B50:B57)</f>
        <v>11380</v>
      </c>
      <c r="C58" s="16"/>
      <c r="D58" s="17"/>
      <c r="E58" s="18"/>
      <c r="F58" s="16"/>
      <c r="G58" s="19"/>
    </row>
    <row r="59" spans="1:7" ht="24" customHeight="1">
      <c r="A59" s="240">
        <v>2</v>
      </c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450</v>
      </c>
      <c r="B1" s="185"/>
      <c r="C1" s="185"/>
      <c r="D1" s="185"/>
      <c r="E1" s="185"/>
      <c r="F1" s="185"/>
      <c r="G1" s="185"/>
    </row>
    <row r="2" spans="1:8" ht="20.100000000000001" customHeight="1">
      <c r="A2" s="164" t="s">
        <v>24</v>
      </c>
      <c r="B2" s="186" t="s">
        <v>761</v>
      </c>
      <c r="C2" s="187"/>
      <c r="D2" s="164" t="s">
        <v>1</v>
      </c>
      <c r="E2" s="164" t="s">
        <v>135</v>
      </c>
      <c r="F2" s="165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162" t="s">
        <v>23</v>
      </c>
      <c r="F3" s="162"/>
      <c r="G3" s="191"/>
      <c r="H3" s="191"/>
    </row>
    <row r="4" spans="1:8" ht="20.100000000000001" customHeight="1">
      <c r="A4" s="164" t="s">
        <v>2</v>
      </c>
      <c r="B4" s="192">
        <v>693900</v>
      </c>
      <c r="C4" s="193"/>
      <c r="D4" s="190"/>
      <c r="E4" s="194" t="s">
        <v>770</v>
      </c>
      <c r="F4" s="195"/>
      <c r="G4" s="196"/>
    </row>
    <row r="5" spans="1:8" ht="20.100000000000001" customHeight="1">
      <c r="A5" s="164" t="s">
        <v>3</v>
      </c>
      <c r="B5" s="197">
        <f>B6-B4</f>
        <v>751400</v>
      </c>
      <c r="C5" s="198"/>
      <c r="D5" s="190"/>
      <c r="E5" s="199" t="s">
        <v>771</v>
      </c>
      <c r="F5" s="200"/>
      <c r="G5" s="201"/>
    </row>
    <row r="6" spans="1:8" ht="20.100000000000001" customHeight="1">
      <c r="A6" s="164" t="s">
        <v>4</v>
      </c>
      <c r="B6" s="192">
        <f>1385300+60000</f>
        <v>1445300</v>
      </c>
      <c r="C6" s="193"/>
      <c r="D6" s="190"/>
      <c r="E6" s="202" t="s">
        <v>772</v>
      </c>
      <c r="F6" s="203"/>
      <c r="G6" s="204"/>
    </row>
    <row r="7" spans="1:8" ht="27.95" customHeight="1">
      <c r="A7" s="166" t="s">
        <v>14</v>
      </c>
      <c r="B7" s="166">
        <v>0</v>
      </c>
      <c r="C7" s="166"/>
      <c r="D7" s="2"/>
      <c r="E7" s="4"/>
      <c r="F7" s="4"/>
      <c r="G7" s="4"/>
    </row>
    <row r="8" spans="1:8" ht="20.100000000000001" customHeight="1">
      <c r="A8" s="194" t="s">
        <v>29</v>
      </c>
      <c r="B8" s="8" t="s">
        <v>52</v>
      </c>
      <c r="C8" s="1">
        <v>5</v>
      </c>
      <c r="D8" s="205" t="s">
        <v>5</v>
      </c>
      <c r="E8" s="1" t="s">
        <v>762</v>
      </c>
      <c r="F8" s="165"/>
      <c r="G8" s="5"/>
    </row>
    <row r="9" spans="1:8" ht="20.100000000000001" customHeight="1">
      <c r="A9" s="199"/>
      <c r="B9" s="1" t="s">
        <v>53</v>
      </c>
      <c r="C9" s="1">
        <v>2</v>
      </c>
      <c r="D9" s="206"/>
      <c r="E9" s="1" t="s">
        <v>752</v>
      </c>
      <c r="F9" s="165"/>
      <c r="G9" s="165"/>
    </row>
    <row r="10" spans="1:8" ht="20.100000000000001" customHeight="1">
      <c r="A10" s="199"/>
      <c r="B10" s="1" t="s">
        <v>782</v>
      </c>
      <c r="C10" s="1">
        <v>2</v>
      </c>
      <c r="D10" s="206"/>
      <c r="E10" s="8" t="s">
        <v>327</v>
      </c>
      <c r="F10" s="165"/>
      <c r="G10" s="165"/>
    </row>
    <row r="11" spans="1:8" ht="20.100000000000001" customHeight="1">
      <c r="A11" s="202"/>
      <c r="B11" s="1"/>
      <c r="C11" s="1"/>
      <c r="D11" s="207"/>
      <c r="E11" s="139"/>
      <c r="F11" s="165"/>
      <c r="G11" s="165"/>
    </row>
    <row r="12" spans="1:8" ht="27.95" customHeight="1">
      <c r="A12" s="166" t="s">
        <v>21</v>
      </c>
      <c r="B12" s="166"/>
      <c r="C12" s="166"/>
      <c r="D12" s="166"/>
      <c r="E12" s="2"/>
      <c r="F12" s="2"/>
      <c r="G12" s="163"/>
    </row>
    <row r="13" spans="1:8" ht="18.95" customHeight="1">
      <c r="A13" s="1"/>
      <c r="B13" s="165" t="s">
        <v>463</v>
      </c>
      <c r="C13" s="165" t="s">
        <v>10</v>
      </c>
      <c r="D13" s="165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0.46527777777777773</v>
      </c>
      <c r="C14" s="146" t="s">
        <v>764</v>
      </c>
      <c r="D14" s="164">
        <v>3</v>
      </c>
      <c r="E14" s="208"/>
      <c r="F14" s="209"/>
      <c r="G14" s="198"/>
    </row>
    <row r="15" spans="1:8" ht="18.95" customHeight="1">
      <c r="A15" s="211"/>
      <c r="B15" s="6">
        <v>0.5</v>
      </c>
      <c r="C15" s="164" t="s">
        <v>765</v>
      </c>
      <c r="D15" s="164">
        <v>6</v>
      </c>
      <c r="E15" s="208"/>
      <c r="F15" s="209"/>
      <c r="G15" s="198"/>
    </row>
    <row r="16" spans="1:8" ht="18.95" customHeight="1">
      <c r="A16" s="211"/>
      <c r="B16" s="6"/>
      <c r="C16" s="164"/>
      <c r="D16" s="164"/>
      <c r="E16" s="208"/>
      <c r="F16" s="209"/>
      <c r="G16" s="198"/>
    </row>
    <row r="17" spans="1:7" ht="18.95" customHeight="1">
      <c r="A17" s="211"/>
      <c r="B17" s="6"/>
      <c r="C17" s="164"/>
      <c r="D17" s="164"/>
      <c r="E17" s="208"/>
      <c r="F17" s="209"/>
      <c r="G17" s="198"/>
    </row>
    <row r="18" spans="1:7" ht="18.95" customHeight="1">
      <c r="A18" s="211"/>
      <c r="B18" s="6"/>
      <c r="C18" s="164"/>
      <c r="D18" s="164"/>
      <c r="E18" s="208"/>
      <c r="F18" s="209"/>
      <c r="G18" s="198"/>
    </row>
    <row r="19" spans="1:7" ht="18.95" customHeight="1">
      <c r="A19" s="211"/>
      <c r="B19" s="6"/>
      <c r="C19" s="164"/>
      <c r="D19" s="164"/>
      <c r="E19" s="208"/>
      <c r="F19" s="209"/>
      <c r="G19" s="198"/>
    </row>
    <row r="20" spans="1:7" ht="18.95" customHeight="1">
      <c r="A20" s="211"/>
      <c r="B20" s="6"/>
      <c r="C20" s="164"/>
      <c r="D20" s="164"/>
      <c r="E20" s="208"/>
      <c r="F20" s="209"/>
      <c r="G20" s="198"/>
    </row>
    <row r="21" spans="1:7" ht="18.95" customHeight="1">
      <c r="A21" s="211"/>
      <c r="B21" s="6"/>
      <c r="C21" s="164"/>
      <c r="D21" s="164"/>
      <c r="E21" s="208"/>
      <c r="F21" s="209"/>
      <c r="G21" s="198"/>
    </row>
    <row r="22" spans="1:7" ht="18.95" customHeight="1">
      <c r="A22" s="212"/>
      <c r="B22" s="6"/>
      <c r="C22" s="164"/>
      <c r="D22" s="164"/>
      <c r="E22" s="208"/>
      <c r="F22" s="209"/>
      <c r="G22" s="198"/>
    </row>
    <row r="23" spans="1:7" ht="20.100000000000001" customHeight="1">
      <c r="A23" s="213" t="s">
        <v>9</v>
      </c>
      <c r="B23" s="6">
        <v>0.29166666666666669</v>
      </c>
      <c r="C23" s="164" t="s">
        <v>763</v>
      </c>
      <c r="D23" s="164">
        <v>4</v>
      </c>
      <c r="E23" s="214" t="s">
        <v>781</v>
      </c>
      <c r="F23" s="214"/>
      <c r="G23" s="214"/>
    </row>
    <row r="24" spans="1:7" ht="21" customHeight="1">
      <c r="A24" s="213"/>
      <c r="B24" s="6"/>
      <c r="C24" s="164"/>
      <c r="D24" s="164"/>
      <c r="E24" s="214"/>
      <c r="F24" s="214"/>
      <c r="G24" s="214"/>
    </row>
    <row r="25" spans="1:7" ht="18.95" customHeight="1">
      <c r="A25" s="213"/>
      <c r="B25" s="6"/>
      <c r="C25" s="164"/>
      <c r="D25" s="164"/>
      <c r="E25" s="214"/>
      <c r="F25" s="214"/>
      <c r="G25" s="214"/>
    </row>
    <row r="26" spans="1:7" ht="18.95" customHeight="1">
      <c r="A26" s="213"/>
      <c r="B26" s="6"/>
      <c r="C26" s="164"/>
      <c r="D26" s="164"/>
      <c r="E26" s="214"/>
      <c r="F26" s="214"/>
      <c r="G26" s="214"/>
    </row>
    <row r="27" spans="1:7" ht="18.95" customHeight="1">
      <c r="A27" s="213"/>
      <c r="B27" s="6"/>
      <c r="C27" s="164"/>
      <c r="D27" s="164"/>
      <c r="E27" s="208"/>
      <c r="F27" s="209"/>
      <c r="G27" s="198"/>
    </row>
    <row r="28" spans="1:7" ht="21.95" customHeight="1">
      <c r="A28" s="213"/>
      <c r="B28" s="6"/>
      <c r="C28" s="164"/>
      <c r="D28" s="164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766</v>
      </c>
      <c r="C30" s="216"/>
      <c r="D30" s="213" t="s">
        <v>30</v>
      </c>
      <c r="E30" s="217" t="s">
        <v>783</v>
      </c>
      <c r="F30" s="218"/>
      <c r="G30" s="219"/>
    </row>
    <row r="31" spans="1:7" ht="18" customHeight="1">
      <c r="A31" s="213"/>
      <c r="B31" s="220" t="s">
        <v>767</v>
      </c>
      <c r="C31" s="220"/>
      <c r="D31" s="213"/>
      <c r="E31" s="221" t="s">
        <v>785</v>
      </c>
      <c r="F31" s="222"/>
      <c r="G31" s="223"/>
    </row>
    <row r="32" spans="1:7" ht="18" customHeight="1">
      <c r="A32" s="213"/>
      <c r="B32" s="220" t="s">
        <v>768</v>
      </c>
      <c r="C32" s="220"/>
      <c r="D32" s="213"/>
      <c r="E32" s="221" t="s">
        <v>784</v>
      </c>
      <c r="F32" s="222"/>
      <c r="G32" s="223"/>
    </row>
    <row r="33" spans="1:7" ht="18" customHeight="1">
      <c r="A33" s="213"/>
      <c r="B33" s="220" t="s">
        <v>769</v>
      </c>
      <c r="C33" s="220"/>
      <c r="D33" s="213"/>
      <c r="E33" s="221"/>
      <c r="F33" s="222"/>
      <c r="G33" s="223"/>
    </row>
    <row r="34" spans="1:7" ht="18" customHeight="1">
      <c r="A34" s="213"/>
      <c r="B34" s="224"/>
      <c r="C34" s="224"/>
      <c r="D34" s="213"/>
      <c r="E34" s="221"/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156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773</v>
      </c>
      <c r="C40" s="237"/>
      <c r="D40" s="237"/>
      <c r="E40" s="210" t="s">
        <v>6</v>
      </c>
      <c r="F40" s="238" t="s">
        <v>786</v>
      </c>
      <c r="G40" s="238"/>
    </row>
    <row r="41" spans="1:7" ht="20.100000000000001" customHeight="1">
      <c r="A41" s="211"/>
      <c r="B41" s="237" t="s">
        <v>776</v>
      </c>
      <c r="C41" s="237"/>
      <c r="D41" s="237"/>
      <c r="E41" s="211"/>
      <c r="F41" s="238" t="s">
        <v>787</v>
      </c>
      <c r="G41" s="238"/>
    </row>
    <row r="42" spans="1:7" ht="20.100000000000001" customHeight="1">
      <c r="A42" s="211"/>
      <c r="B42" s="237" t="s">
        <v>774</v>
      </c>
      <c r="C42" s="237"/>
      <c r="D42" s="237"/>
      <c r="E42" s="211"/>
      <c r="F42" s="238" t="s">
        <v>788</v>
      </c>
      <c r="G42" s="238"/>
    </row>
    <row r="43" spans="1:7" ht="20.100000000000001" customHeight="1">
      <c r="A43" s="211"/>
      <c r="B43" s="237" t="s">
        <v>775</v>
      </c>
      <c r="C43" s="237"/>
      <c r="D43" s="237"/>
      <c r="E43" s="211"/>
      <c r="F43" s="238" t="s">
        <v>789</v>
      </c>
      <c r="G43" s="238"/>
    </row>
    <row r="44" spans="1:7" ht="20.100000000000001" customHeight="1">
      <c r="A44" s="211"/>
      <c r="B44" s="232" t="s">
        <v>777</v>
      </c>
      <c r="C44" s="233"/>
      <c r="D44" s="234"/>
      <c r="E44" s="211"/>
      <c r="F44" s="235" t="s">
        <v>790</v>
      </c>
      <c r="G44" s="236"/>
    </row>
    <row r="45" spans="1:7" ht="20.100000000000001" customHeight="1">
      <c r="A45" s="211"/>
      <c r="B45" s="232" t="s">
        <v>778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 t="s">
        <v>779</v>
      </c>
      <c r="C46" s="237"/>
      <c r="D46" s="237"/>
      <c r="E46" s="211"/>
      <c r="F46" s="238"/>
      <c r="G46" s="238"/>
    </row>
    <row r="47" spans="1:7" ht="20.100000000000001" customHeight="1">
      <c r="A47" s="212"/>
      <c r="B47" s="237"/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2000</v>
      </c>
      <c r="C50" s="10" t="s">
        <v>132</v>
      </c>
      <c r="D50" s="246"/>
      <c r="E50" s="7">
        <v>12000</v>
      </c>
      <c r="F50" s="256" t="s">
        <v>791</v>
      </c>
      <c r="G50" s="257"/>
    </row>
    <row r="51" spans="1:7" ht="20.100000000000001" customHeight="1">
      <c r="A51" s="246"/>
      <c r="B51" s="9">
        <v>4200</v>
      </c>
      <c r="C51" s="10" t="s">
        <v>780</v>
      </c>
      <c r="D51" s="246"/>
      <c r="E51" s="7">
        <v>15000</v>
      </c>
      <c r="F51" s="256" t="s">
        <v>792</v>
      </c>
      <c r="G51" s="257"/>
    </row>
    <row r="52" spans="1:7" ht="20.100000000000001" customHeight="1">
      <c r="A52" s="246"/>
      <c r="B52" s="9">
        <v>12000</v>
      </c>
      <c r="C52" s="10"/>
      <c r="D52" s="246"/>
      <c r="E52" s="7"/>
      <c r="F52" s="256"/>
      <c r="G52" s="257"/>
    </row>
    <row r="53" spans="1:7" ht="20.100000000000001" customHeight="1">
      <c r="A53" s="246"/>
      <c r="B53" s="9">
        <v>15000</v>
      </c>
      <c r="C53" s="10"/>
      <c r="D53" s="246"/>
      <c r="E53" s="7"/>
      <c r="F53" s="258"/>
      <c r="G53" s="259"/>
    </row>
    <row r="54" spans="1:7" ht="20.100000000000001" customHeight="1">
      <c r="A54" s="246"/>
      <c r="B54" s="9"/>
      <c r="C54" s="10"/>
      <c r="D54" s="246"/>
      <c r="E54" s="7"/>
      <c r="F54" s="260"/>
      <c r="G54" s="259"/>
    </row>
    <row r="55" spans="1:7" ht="20.100000000000001" customHeight="1">
      <c r="A55" s="246"/>
      <c r="B55" s="9"/>
      <c r="C55" s="10"/>
      <c r="D55" s="246"/>
      <c r="E55" s="7"/>
      <c r="F55" s="260"/>
      <c r="G55" s="259"/>
    </row>
    <row r="56" spans="1:7" ht="20.100000000000001" customHeight="1">
      <c r="A56" s="246"/>
      <c r="B56" s="9"/>
      <c r="C56" s="10"/>
      <c r="D56" s="246"/>
      <c r="E56" s="7"/>
      <c r="F56" s="260"/>
      <c r="G56" s="259"/>
    </row>
    <row r="57" spans="1:7" ht="18" customHeight="1" thickBot="1">
      <c r="A57" s="246"/>
      <c r="B57" s="11"/>
      <c r="C57" s="12"/>
      <c r="D57" s="246"/>
      <c r="E57" s="13"/>
      <c r="F57" s="255"/>
      <c r="G57" s="255"/>
    </row>
    <row r="58" spans="1:7" ht="27.75" customHeight="1" thickTop="1" thickBot="1">
      <c r="A58" s="14" t="s">
        <v>27</v>
      </c>
      <c r="B58" s="15">
        <v>33200</v>
      </c>
      <c r="C58" s="16"/>
      <c r="D58" s="17"/>
      <c r="E58" s="18"/>
      <c r="F58" s="16"/>
      <c r="G58" s="19"/>
    </row>
    <row r="59" spans="1:7" ht="24" customHeight="1">
      <c r="A59" s="240">
        <v>2</v>
      </c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450</v>
      </c>
      <c r="B1" s="185"/>
      <c r="C1" s="185"/>
      <c r="D1" s="185"/>
      <c r="E1" s="185"/>
      <c r="F1" s="185"/>
      <c r="G1" s="185"/>
    </row>
    <row r="2" spans="1:8" ht="20.100000000000001" customHeight="1">
      <c r="A2" s="169" t="s">
        <v>24</v>
      </c>
      <c r="B2" s="186" t="s">
        <v>793</v>
      </c>
      <c r="C2" s="187"/>
      <c r="D2" s="169" t="s">
        <v>1</v>
      </c>
      <c r="E2" s="169" t="s">
        <v>135</v>
      </c>
      <c r="F2" s="170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167" t="s">
        <v>23</v>
      </c>
      <c r="F3" s="167"/>
      <c r="G3" s="191"/>
      <c r="H3" s="191"/>
    </row>
    <row r="4" spans="1:8" ht="20.100000000000001" customHeight="1">
      <c r="A4" s="169" t="s">
        <v>2</v>
      </c>
      <c r="B4" s="192"/>
      <c r="C4" s="193"/>
      <c r="D4" s="190"/>
      <c r="E4" s="194" t="s">
        <v>770</v>
      </c>
      <c r="F4" s="195"/>
      <c r="G4" s="196"/>
    </row>
    <row r="5" spans="1:8" ht="20.100000000000001" customHeight="1">
      <c r="A5" s="169" t="s">
        <v>3</v>
      </c>
      <c r="B5" s="197"/>
      <c r="C5" s="198"/>
      <c r="D5" s="190"/>
      <c r="E5" s="199" t="s">
        <v>771</v>
      </c>
      <c r="F5" s="200"/>
      <c r="G5" s="201"/>
    </row>
    <row r="6" spans="1:8" ht="20.100000000000001" customHeight="1">
      <c r="A6" s="169" t="s">
        <v>4</v>
      </c>
      <c r="B6" s="192">
        <f>1361200+982150</f>
        <v>2343350</v>
      </c>
      <c r="C6" s="193"/>
      <c r="D6" s="190"/>
      <c r="E6" s="202" t="s">
        <v>772</v>
      </c>
      <c r="F6" s="203"/>
      <c r="G6" s="204"/>
    </row>
    <row r="7" spans="1:8" ht="27.95" customHeight="1">
      <c r="A7" s="171" t="s">
        <v>14</v>
      </c>
      <c r="B7" s="171">
        <v>0</v>
      </c>
      <c r="C7" s="171"/>
      <c r="D7" s="2"/>
      <c r="E7" s="4"/>
      <c r="F7" s="4"/>
      <c r="G7" s="4"/>
    </row>
    <row r="8" spans="1:8" ht="20.100000000000001" customHeight="1">
      <c r="A8" s="194" t="s">
        <v>29</v>
      </c>
      <c r="B8" s="8" t="s">
        <v>862</v>
      </c>
      <c r="C8" s="1">
        <v>4</v>
      </c>
      <c r="D8" s="205" t="s">
        <v>5</v>
      </c>
      <c r="E8" s="1" t="s">
        <v>755</v>
      </c>
      <c r="F8" s="170"/>
      <c r="G8" s="5"/>
    </row>
    <row r="9" spans="1:8" ht="20.100000000000001" customHeight="1">
      <c r="A9" s="199"/>
      <c r="B9" s="1" t="s">
        <v>864</v>
      </c>
      <c r="C9" s="1">
        <v>3</v>
      </c>
      <c r="D9" s="206"/>
      <c r="E9" s="1" t="s">
        <v>556</v>
      </c>
      <c r="F9" s="170"/>
      <c r="G9" s="170"/>
    </row>
    <row r="10" spans="1:8" ht="20.100000000000001" customHeight="1">
      <c r="A10" s="199"/>
      <c r="B10" s="1" t="s">
        <v>865</v>
      </c>
      <c r="C10" s="1">
        <v>15</v>
      </c>
      <c r="D10" s="206"/>
      <c r="E10" s="8" t="s">
        <v>327</v>
      </c>
      <c r="F10" s="170"/>
      <c r="G10" s="170"/>
    </row>
    <row r="11" spans="1:8" ht="20.100000000000001" customHeight="1">
      <c r="A11" s="202"/>
      <c r="B11" s="1"/>
      <c r="C11" s="1"/>
      <c r="D11" s="207"/>
      <c r="E11" s="139"/>
      <c r="F11" s="170"/>
      <c r="G11" s="170"/>
    </row>
    <row r="12" spans="1:8" ht="27.95" customHeight="1">
      <c r="A12" s="171" t="s">
        <v>21</v>
      </c>
      <c r="B12" s="171"/>
      <c r="C12" s="171"/>
      <c r="D12" s="171"/>
      <c r="E12" s="2"/>
      <c r="F12" s="2"/>
      <c r="G12" s="168"/>
    </row>
    <row r="13" spans="1:8" ht="18.95" customHeight="1">
      <c r="A13" s="1"/>
      <c r="B13" s="170" t="s">
        <v>463</v>
      </c>
      <c r="C13" s="170" t="s">
        <v>10</v>
      </c>
      <c r="D13" s="170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0.45833333333333331</v>
      </c>
      <c r="C14" s="146" t="s">
        <v>797</v>
      </c>
      <c r="D14" s="169">
        <v>4</v>
      </c>
      <c r="E14" s="208"/>
      <c r="F14" s="209"/>
      <c r="G14" s="198"/>
    </row>
    <row r="15" spans="1:8" ht="18.95" customHeight="1">
      <c r="A15" s="211"/>
      <c r="B15" s="6">
        <v>0.49305555555555558</v>
      </c>
      <c r="C15" s="169" t="s">
        <v>798</v>
      </c>
      <c r="D15" s="169">
        <v>3</v>
      </c>
      <c r="E15" s="208"/>
      <c r="F15" s="209"/>
      <c r="G15" s="198"/>
    </row>
    <row r="16" spans="1:8" ht="18.95" customHeight="1">
      <c r="A16" s="211"/>
      <c r="B16" s="6"/>
      <c r="C16" s="169"/>
      <c r="D16" s="169"/>
      <c r="E16" s="208"/>
      <c r="F16" s="209"/>
      <c r="G16" s="198"/>
    </row>
    <row r="17" spans="1:7" ht="18.95" customHeight="1">
      <c r="A17" s="211"/>
      <c r="B17" s="6"/>
      <c r="C17" s="169"/>
      <c r="D17" s="169"/>
      <c r="E17" s="208"/>
      <c r="F17" s="209"/>
      <c r="G17" s="198"/>
    </row>
    <row r="18" spans="1:7" ht="18.95" customHeight="1">
      <c r="A18" s="211"/>
      <c r="B18" s="6"/>
      <c r="C18" s="169"/>
      <c r="D18" s="169"/>
      <c r="E18" s="208"/>
      <c r="F18" s="209"/>
      <c r="G18" s="198"/>
    </row>
    <row r="19" spans="1:7" ht="18.95" customHeight="1">
      <c r="A19" s="211"/>
      <c r="B19" s="6"/>
      <c r="C19" s="169"/>
      <c r="D19" s="169"/>
      <c r="E19" s="208"/>
      <c r="F19" s="209"/>
      <c r="G19" s="198"/>
    </row>
    <row r="20" spans="1:7" ht="18.95" customHeight="1">
      <c r="A20" s="211"/>
      <c r="B20" s="6"/>
      <c r="C20" s="169"/>
      <c r="D20" s="169"/>
      <c r="E20" s="208"/>
      <c r="F20" s="209"/>
      <c r="G20" s="198"/>
    </row>
    <row r="21" spans="1:7" ht="18.95" customHeight="1">
      <c r="A21" s="211"/>
      <c r="B21" s="6"/>
      <c r="C21" s="169"/>
      <c r="D21" s="169"/>
      <c r="E21" s="208"/>
      <c r="F21" s="209"/>
      <c r="G21" s="198"/>
    </row>
    <row r="22" spans="1:7" ht="18.95" customHeight="1">
      <c r="A22" s="212"/>
      <c r="B22" s="6"/>
      <c r="C22" s="169"/>
      <c r="D22" s="169"/>
      <c r="E22" s="208"/>
      <c r="F22" s="209"/>
      <c r="G22" s="198"/>
    </row>
    <row r="23" spans="1:7" ht="20.100000000000001" customHeight="1">
      <c r="A23" s="213" t="s">
        <v>9</v>
      </c>
      <c r="B23" s="6">
        <v>0.20833333333333334</v>
      </c>
      <c r="C23" s="169" t="s">
        <v>796</v>
      </c>
      <c r="D23" s="169">
        <v>15</v>
      </c>
      <c r="E23" s="214" t="s">
        <v>863</v>
      </c>
      <c r="F23" s="214"/>
      <c r="G23" s="214"/>
    </row>
    <row r="24" spans="1:7" ht="21" customHeight="1">
      <c r="A24" s="213"/>
      <c r="B24" s="6">
        <v>0.29166666666666669</v>
      </c>
      <c r="C24" s="169" t="s">
        <v>795</v>
      </c>
      <c r="D24" s="169">
        <v>2</v>
      </c>
      <c r="E24" s="214"/>
      <c r="F24" s="214"/>
      <c r="G24" s="214"/>
    </row>
    <row r="25" spans="1:7" ht="18.95" customHeight="1">
      <c r="A25" s="213"/>
      <c r="B25" s="6"/>
      <c r="C25" s="169"/>
      <c r="D25" s="169"/>
      <c r="E25" s="214"/>
      <c r="F25" s="214"/>
      <c r="G25" s="214"/>
    </row>
    <row r="26" spans="1:7" ht="18.95" customHeight="1">
      <c r="A26" s="213"/>
      <c r="B26" s="6"/>
      <c r="C26" s="169"/>
      <c r="D26" s="169"/>
      <c r="E26" s="214"/>
      <c r="F26" s="214"/>
      <c r="G26" s="214"/>
    </row>
    <row r="27" spans="1:7" ht="18.95" customHeight="1">
      <c r="A27" s="213"/>
      <c r="B27" s="6"/>
      <c r="C27" s="169"/>
      <c r="D27" s="169"/>
      <c r="E27" s="208"/>
      <c r="F27" s="209"/>
      <c r="G27" s="198"/>
    </row>
    <row r="28" spans="1:7" ht="21.95" customHeight="1">
      <c r="A28" s="213"/>
      <c r="B28" s="6"/>
      <c r="C28" s="169"/>
      <c r="D28" s="169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799</v>
      </c>
      <c r="C30" s="216"/>
      <c r="D30" s="213" t="s">
        <v>30</v>
      </c>
      <c r="E30" s="217"/>
      <c r="F30" s="218"/>
      <c r="G30" s="219"/>
    </row>
    <row r="31" spans="1:7" ht="18" customHeight="1">
      <c r="A31" s="213"/>
      <c r="B31" s="220" t="s">
        <v>802</v>
      </c>
      <c r="C31" s="220"/>
      <c r="D31" s="213"/>
      <c r="E31" s="221"/>
      <c r="F31" s="222"/>
      <c r="G31" s="223"/>
    </row>
    <row r="32" spans="1:7" ht="18" customHeight="1">
      <c r="A32" s="213"/>
      <c r="B32" s="220" t="s">
        <v>801</v>
      </c>
      <c r="C32" s="220"/>
      <c r="D32" s="213"/>
      <c r="E32" s="221"/>
      <c r="F32" s="222"/>
      <c r="G32" s="223"/>
    </row>
    <row r="33" spans="1:7" ht="18" customHeight="1">
      <c r="A33" s="213"/>
      <c r="B33" s="220" t="s">
        <v>800</v>
      </c>
      <c r="C33" s="220"/>
      <c r="D33" s="213"/>
      <c r="E33" s="221"/>
      <c r="F33" s="222"/>
      <c r="G33" s="223"/>
    </row>
    <row r="34" spans="1:7" ht="18" customHeight="1">
      <c r="A34" s="213"/>
      <c r="B34" s="224"/>
      <c r="C34" s="224"/>
      <c r="D34" s="213"/>
      <c r="E34" s="221"/>
      <c r="F34" s="222"/>
      <c r="G34" s="223"/>
    </row>
    <row r="35" spans="1:7" ht="18.95" customHeight="1">
      <c r="A35" s="213"/>
      <c r="B35" s="224"/>
      <c r="C35" s="224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794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803</v>
      </c>
      <c r="C40" s="237"/>
      <c r="D40" s="237"/>
      <c r="E40" s="210" t="s">
        <v>6</v>
      </c>
      <c r="F40" s="238"/>
      <c r="G40" s="238"/>
    </row>
    <row r="41" spans="1:7" ht="20.100000000000001" customHeight="1">
      <c r="A41" s="211"/>
      <c r="B41" s="237" t="s">
        <v>804</v>
      </c>
      <c r="C41" s="237"/>
      <c r="D41" s="237"/>
      <c r="E41" s="211"/>
      <c r="F41" s="238"/>
      <c r="G41" s="238"/>
    </row>
    <row r="42" spans="1:7" ht="20.100000000000001" customHeight="1">
      <c r="A42" s="211"/>
      <c r="B42" s="237" t="s">
        <v>805</v>
      </c>
      <c r="C42" s="237"/>
      <c r="D42" s="237"/>
      <c r="E42" s="211"/>
      <c r="F42" s="238"/>
      <c r="G42" s="238"/>
    </row>
    <row r="43" spans="1:7" ht="20.100000000000001" customHeight="1">
      <c r="A43" s="211"/>
      <c r="B43" s="237" t="s">
        <v>806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 t="s">
        <v>807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808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/>
      <c r="C46" s="237"/>
      <c r="D46" s="237"/>
      <c r="E46" s="211"/>
      <c r="F46" s="238"/>
      <c r="G46" s="238"/>
    </row>
    <row r="47" spans="1:7" ht="20.100000000000001" customHeight="1">
      <c r="A47" s="212"/>
      <c r="B47" s="237"/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11600</v>
      </c>
      <c r="C50" s="10" t="s">
        <v>809</v>
      </c>
      <c r="D50" s="246"/>
      <c r="E50" s="7">
        <v>17000</v>
      </c>
      <c r="F50" s="256" t="s">
        <v>816</v>
      </c>
      <c r="G50" s="257"/>
    </row>
    <row r="51" spans="1:7" ht="20.100000000000001" customHeight="1">
      <c r="A51" s="246"/>
      <c r="B51" s="9">
        <v>4900</v>
      </c>
      <c r="C51" s="10" t="s">
        <v>810</v>
      </c>
      <c r="D51" s="246"/>
      <c r="E51" s="7">
        <v>12000</v>
      </c>
      <c r="F51" s="256" t="s">
        <v>817</v>
      </c>
      <c r="G51" s="257"/>
    </row>
    <row r="52" spans="1:7" ht="20.100000000000001" customHeight="1">
      <c r="A52" s="246"/>
      <c r="B52" s="9">
        <v>5000</v>
      </c>
      <c r="C52" s="10" t="s">
        <v>811</v>
      </c>
      <c r="D52" s="246"/>
      <c r="E52" s="7"/>
      <c r="F52" s="256"/>
      <c r="G52" s="257"/>
    </row>
    <row r="53" spans="1:7" ht="20.100000000000001" customHeight="1">
      <c r="A53" s="246"/>
      <c r="B53" s="9">
        <v>10000</v>
      </c>
      <c r="C53" s="10" t="s">
        <v>812</v>
      </c>
      <c r="D53" s="246"/>
      <c r="E53" s="7"/>
      <c r="F53" s="258"/>
      <c r="G53" s="259"/>
    </row>
    <row r="54" spans="1:7" ht="20.100000000000001" customHeight="1">
      <c r="A54" s="246"/>
      <c r="B54" s="9">
        <v>4000</v>
      </c>
      <c r="C54" s="10" t="s">
        <v>813</v>
      </c>
      <c r="D54" s="246"/>
      <c r="E54" s="7"/>
      <c r="F54" s="260"/>
      <c r="G54" s="259"/>
    </row>
    <row r="55" spans="1:7" ht="20.100000000000001" customHeight="1">
      <c r="A55" s="246"/>
      <c r="B55" s="9">
        <v>4550</v>
      </c>
      <c r="C55" s="10" t="s">
        <v>551</v>
      </c>
      <c r="D55" s="246"/>
      <c r="E55" s="7"/>
      <c r="F55" s="260"/>
      <c r="G55" s="259"/>
    </row>
    <row r="56" spans="1:7" ht="20.100000000000001" customHeight="1">
      <c r="A56" s="246"/>
      <c r="B56" s="9">
        <v>10500</v>
      </c>
      <c r="C56" s="10" t="s">
        <v>814</v>
      </c>
      <c r="D56" s="246"/>
      <c r="E56" s="7"/>
      <c r="F56" s="260"/>
      <c r="G56" s="259"/>
    </row>
    <row r="57" spans="1:7" ht="18" customHeight="1" thickBot="1">
      <c r="A57" s="246"/>
      <c r="B57" s="11">
        <v>24000</v>
      </c>
      <c r="C57" s="12" t="s">
        <v>815</v>
      </c>
      <c r="D57" s="246"/>
      <c r="E57" s="13"/>
      <c r="F57" s="255"/>
      <c r="G57" s="255"/>
    </row>
    <row r="58" spans="1:7" ht="27.75" customHeight="1" thickTop="1" thickBot="1">
      <c r="A58" s="14" t="s">
        <v>27</v>
      </c>
      <c r="B58" s="15">
        <v>103550</v>
      </c>
      <c r="C58" s="16"/>
      <c r="D58" s="17"/>
      <c r="E58" s="18"/>
      <c r="F58" s="16"/>
      <c r="G58" s="19"/>
    </row>
    <row r="59" spans="1:7" ht="24" customHeight="1">
      <c r="A59" s="240">
        <v>2</v>
      </c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5:C35"/>
    <mergeCell ref="E31:G31"/>
    <mergeCell ref="B32:C32"/>
    <mergeCell ref="E32:G32"/>
    <mergeCell ref="B33:C33"/>
    <mergeCell ref="E33:G33"/>
    <mergeCell ref="B34:C34"/>
    <mergeCell ref="E34:G34"/>
    <mergeCell ref="E35:G35"/>
    <mergeCell ref="B31:C31"/>
    <mergeCell ref="F43:G43"/>
    <mergeCell ref="A36:G36"/>
    <mergeCell ref="A37:A38"/>
    <mergeCell ref="B37:C38"/>
    <mergeCell ref="D37:D38"/>
    <mergeCell ref="E37:G38"/>
    <mergeCell ref="A39:G39"/>
    <mergeCell ref="B41:D41"/>
    <mergeCell ref="F41:G41"/>
    <mergeCell ref="B42:D42"/>
    <mergeCell ref="F42:G42"/>
    <mergeCell ref="B43:D43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E40:E47"/>
    <mergeCell ref="F40:G40"/>
    <mergeCell ref="F54:G54"/>
    <mergeCell ref="F55:G55"/>
    <mergeCell ref="F56:G56"/>
    <mergeCell ref="F57:G57"/>
    <mergeCell ref="B44:D44"/>
    <mergeCell ref="F44:G44"/>
    <mergeCell ref="B45:D45"/>
    <mergeCell ref="F45:G45"/>
    <mergeCell ref="B46:D46"/>
    <mergeCell ref="F46:G4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B11" sqref="B11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22</v>
      </c>
      <c r="B1" s="185"/>
      <c r="C1" s="185"/>
      <c r="D1" s="185"/>
      <c r="E1" s="185"/>
      <c r="F1" s="185"/>
      <c r="G1" s="185"/>
    </row>
    <row r="2" spans="1:8" ht="20.100000000000001" customHeight="1">
      <c r="A2" s="33" t="s">
        <v>24</v>
      </c>
      <c r="B2" s="186" t="s">
        <v>90</v>
      </c>
      <c r="C2" s="187"/>
      <c r="D2" s="33" t="s">
        <v>1</v>
      </c>
      <c r="E2" s="33" t="s">
        <v>25</v>
      </c>
      <c r="F2" s="34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32" t="s">
        <v>23</v>
      </c>
      <c r="F3" s="32"/>
      <c r="G3" s="191"/>
      <c r="H3" s="191"/>
    </row>
    <row r="4" spans="1:8" ht="20.100000000000001" customHeight="1">
      <c r="A4" s="33" t="s">
        <v>2</v>
      </c>
      <c r="B4" s="192">
        <f>2390640-355000</f>
        <v>2035640</v>
      </c>
      <c r="C4" s="193"/>
      <c r="D4" s="190"/>
      <c r="E4" s="194" t="s">
        <v>33</v>
      </c>
      <c r="F4" s="195"/>
      <c r="G4" s="196"/>
    </row>
    <row r="5" spans="1:8" ht="20.100000000000001" customHeight="1">
      <c r="A5" s="33" t="s">
        <v>3</v>
      </c>
      <c r="B5" s="197">
        <f>B6-B4</f>
        <v>365350</v>
      </c>
      <c r="C5" s="198"/>
      <c r="D5" s="190"/>
      <c r="E5" s="199" t="s">
        <v>34</v>
      </c>
      <c r="F5" s="200"/>
      <c r="G5" s="201"/>
    </row>
    <row r="6" spans="1:8" ht="20.100000000000001" customHeight="1">
      <c r="A6" s="33" t="s">
        <v>4</v>
      </c>
      <c r="B6" s="192">
        <f>2684940-355000+71050</f>
        <v>2400990</v>
      </c>
      <c r="C6" s="193"/>
      <c r="D6" s="190"/>
      <c r="E6" s="202" t="s">
        <v>35</v>
      </c>
      <c r="F6" s="203"/>
      <c r="G6" s="204"/>
    </row>
    <row r="7" spans="1:8" ht="27.95" customHeight="1">
      <c r="A7" s="31" t="s">
        <v>14</v>
      </c>
      <c r="B7" s="31"/>
      <c r="C7" s="31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55</v>
      </c>
      <c r="C8" s="1">
        <v>6</v>
      </c>
      <c r="D8" s="205" t="s">
        <v>5</v>
      </c>
      <c r="E8" s="1"/>
      <c r="F8" s="34"/>
      <c r="G8" s="5"/>
    </row>
    <row r="9" spans="1:8" ht="20.100000000000001" customHeight="1">
      <c r="A9" s="199"/>
      <c r="B9" s="1" t="s">
        <v>53</v>
      </c>
      <c r="C9" s="1">
        <v>5</v>
      </c>
      <c r="D9" s="206"/>
      <c r="E9" s="8"/>
      <c r="F9" s="34"/>
      <c r="G9" s="34"/>
    </row>
    <row r="10" spans="1:8" ht="20.100000000000001" customHeight="1">
      <c r="A10" s="199"/>
      <c r="B10" s="1" t="s">
        <v>113</v>
      </c>
      <c r="C10" s="1">
        <v>6</v>
      </c>
      <c r="D10" s="206"/>
      <c r="E10" s="1"/>
      <c r="F10" s="34"/>
      <c r="G10" s="34"/>
    </row>
    <row r="11" spans="1:8" ht="20.100000000000001" customHeight="1">
      <c r="A11" s="202"/>
      <c r="B11" s="1" t="s">
        <v>114</v>
      </c>
      <c r="C11" s="1">
        <v>11</v>
      </c>
      <c r="D11" s="207"/>
      <c r="E11" s="8"/>
      <c r="F11" s="34"/>
      <c r="G11" s="34"/>
    </row>
    <row r="12" spans="1:8" ht="27.95" customHeight="1">
      <c r="A12" s="31" t="s">
        <v>21</v>
      </c>
      <c r="B12" s="31"/>
      <c r="C12" s="31"/>
      <c r="D12" s="31"/>
      <c r="E12" s="2"/>
      <c r="F12" s="2"/>
      <c r="G12" s="35"/>
    </row>
    <row r="13" spans="1:8" ht="18.95" customHeight="1">
      <c r="A13" s="1"/>
      <c r="B13" s="34" t="s">
        <v>7</v>
      </c>
      <c r="C13" s="34" t="s">
        <v>10</v>
      </c>
      <c r="D13" s="34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0.45833333333333331</v>
      </c>
      <c r="C14" s="33" t="s">
        <v>92</v>
      </c>
      <c r="D14" s="33">
        <v>10</v>
      </c>
      <c r="E14" s="208"/>
      <c r="F14" s="209"/>
      <c r="G14" s="198"/>
    </row>
    <row r="15" spans="1:8" ht="18.95" customHeight="1">
      <c r="A15" s="211"/>
      <c r="B15" s="6">
        <v>0.45833333333333331</v>
      </c>
      <c r="C15" s="33" t="s">
        <v>93</v>
      </c>
      <c r="D15" s="33">
        <v>4</v>
      </c>
      <c r="E15" s="208"/>
      <c r="F15" s="209"/>
      <c r="G15" s="198"/>
    </row>
    <row r="16" spans="1:8" ht="18.95" customHeight="1">
      <c r="A16" s="211"/>
      <c r="B16" s="6"/>
      <c r="C16" s="33"/>
      <c r="D16" s="33"/>
      <c r="E16" s="208"/>
      <c r="F16" s="209"/>
      <c r="G16" s="198"/>
    </row>
    <row r="17" spans="1:7" ht="18.95" customHeight="1">
      <c r="A17" s="211"/>
      <c r="B17" s="6"/>
      <c r="C17" s="33"/>
      <c r="D17" s="33"/>
      <c r="E17" s="208"/>
      <c r="F17" s="209"/>
      <c r="G17" s="198"/>
    </row>
    <row r="18" spans="1:7" ht="18.95" customHeight="1">
      <c r="A18" s="211"/>
      <c r="B18" s="6"/>
      <c r="C18" s="33"/>
      <c r="D18" s="33"/>
      <c r="E18" s="208"/>
      <c r="F18" s="209"/>
      <c r="G18" s="198"/>
    </row>
    <row r="19" spans="1:7" ht="18.95" customHeight="1">
      <c r="A19" s="211"/>
      <c r="B19" s="6"/>
      <c r="C19" s="33"/>
      <c r="D19" s="33"/>
      <c r="E19" s="208"/>
      <c r="F19" s="209"/>
      <c r="G19" s="198"/>
    </row>
    <row r="20" spans="1:7" ht="18.95" customHeight="1">
      <c r="A20" s="211"/>
      <c r="B20" s="6"/>
      <c r="C20" s="33"/>
      <c r="D20" s="33"/>
      <c r="E20" s="208"/>
      <c r="F20" s="209"/>
      <c r="G20" s="198"/>
    </row>
    <row r="21" spans="1:7" ht="18.95" customHeight="1">
      <c r="A21" s="211"/>
      <c r="B21" s="6"/>
      <c r="C21" s="33"/>
      <c r="D21" s="33"/>
      <c r="E21" s="208"/>
      <c r="F21" s="209"/>
      <c r="G21" s="198"/>
    </row>
    <row r="22" spans="1:7" ht="18.95" customHeight="1">
      <c r="A22" s="212"/>
      <c r="B22" s="6"/>
      <c r="C22" s="33"/>
      <c r="D22" s="33"/>
      <c r="E22" s="208"/>
      <c r="F22" s="209"/>
      <c r="G22" s="198"/>
    </row>
    <row r="23" spans="1:7" ht="20.100000000000001" customHeight="1">
      <c r="A23" s="213" t="s">
        <v>9</v>
      </c>
      <c r="B23" s="6">
        <v>0.20833333333333334</v>
      </c>
      <c r="C23" s="33" t="s">
        <v>91</v>
      </c>
      <c r="D23" s="33">
        <v>6</v>
      </c>
      <c r="E23" s="214"/>
      <c r="F23" s="214"/>
      <c r="G23" s="214"/>
    </row>
    <row r="24" spans="1:7" ht="21" customHeight="1">
      <c r="A24" s="213"/>
      <c r="B24" s="6"/>
      <c r="C24" s="33"/>
      <c r="D24" s="33"/>
      <c r="E24" s="214"/>
      <c r="F24" s="214"/>
      <c r="G24" s="214"/>
    </row>
    <row r="25" spans="1:7" ht="18.95" customHeight="1">
      <c r="A25" s="213"/>
      <c r="B25" s="6"/>
      <c r="C25" s="33"/>
      <c r="D25" s="33"/>
      <c r="E25" s="214"/>
      <c r="F25" s="214"/>
      <c r="G25" s="214"/>
    </row>
    <row r="26" spans="1:7" ht="18.95" customHeight="1">
      <c r="A26" s="213"/>
      <c r="B26" s="6"/>
      <c r="C26" s="33"/>
      <c r="D26" s="33"/>
      <c r="E26" s="214"/>
      <c r="F26" s="214"/>
      <c r="G26" s="214"/>
    </row>
    <row r="27" spans="1:7" ht="18.95" customHeight="1">
      <c r="A27" s="213"/>
      <c r="B27" s="6"/>
      <c r="C27" s="33"/>
      <c r="D27" s="33"/>
      <c r="E27" s="208"/>
      <c r="F27" s="209"/>
      <c r="G27" s="198"/>
    </row>
    <row r="28" spans="1:7" ht="21.95" customHeight="1">
      <c r="A28" s="213"/>
      <c r="B28" s="6"/>
      <c r="C28" s="33"/>
      <c r="D28" s="33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94</v>
      </c>
      <c r="C30" s="216"/>
      <c r="D30" s="213" t="s">
        <v>30</v>
      </c>
      <c r="E30" s="217" t="s">
        <v>115</v>
      </c>
      <c r="F30" s="218"/>
      <c r="G30" s="219"/>
    </row>
    <row r="31" spans="1:7" ht="18" customHeight="1">
      <c r="A31" s="213"/>
      <c r="B31" s="220" t="s">
        <v>95</v>
      </c>
      <c r="C31" s="220"/>
      <c r="D31" s="213"/>
      <c r="E31" s="221" t="s">
        <v>116</v>
      </c>
      <c r="F31" s="222"/>
      <c r="G31" s="223"/>
    </row>
    <row r="32" spans="1:7" ht="18" customHeight="1">
      <c r="A32" s="213"/>
      <c r="B32" s="224"/>
      <c r="C32" s="224"/>
      <c r="D32" s="213"/>
      <c r="E32" s="221" t="s">
        <v>117</v>
      </c>
      <c r="F32" s="222"/>
      <c r="G32" s="223"/>
    </row>
    <row r="33" spans="1:7" ht="18" customHeight="1">
      <c r="A33" s="213"/>
      <c r="B33" s="224"/>
      <c r="C33" s="224"/>
      <c r="D33" s="213"/>
      <c r="E33" s="221"/>
      <c r="F33" s="222"/>
      <c r="G33" s="223"/>
    </row>
    <row r="34" spans="1:7" ht="18" customHeight="1">
      <c r="A34" s="213"/>
      <c r="B34" s="226"/>
      <c r="C34" s="226"/>
      <c r="D34" s="213"/>
      <c r="E34" s="221"/>
      <c r="F34" s="222"/>
      <c r="G34" s="223"/>
    </row>
    <row r="35" spans="1:7" ht="18.95" customHeight="1">
      <c r="A35" s="213"/>
      <c r="B35" s="226"/>
      <c r="C35" s="226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96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97</v>
      </c>
      <c r="C40" s="237"/>
      <c r="D40" s="237"/>
      <c r="E40" s="210" t="s">
        <v>6</v>
      </c>
      <c r="F40" s="238" t="s">
        <v>118</v>
      </c>
      <c r="G40" s="238"/>
    </row>
    <row r="41" spans="1:7" ht="20.100000000000001" customHeight="1">
      <c r="A41" s="211"/>
      <c r="B41" s="237" t="s">
        <v>98</v>
      </c>
      <c r="C41" s="237"/>
      <c r="D41" s="237"/>
      <c r="E41" s="211"/>
      <c r="F41" s="238" t="s">
        <v>119</v>
      </c>
      <c r="G41" s="238"/>
    </row>
    <row r="42" spans="1:7" ht="20.100000000000001" customHeight="1">
      <c r="A42" s="211"/>
      <c r="B42" s="237" t="s">
        <v>99</v>
      </c>
      <c r="C42" s="237"/>
      <c r="D42" s="237"/>
      <c r="E42" s="211"/>
      <c r="F42" s="238" t="s">
        <v>120</v>
      </c>
      <c r="G42" s="238"/>
    </row>
    <row r="43" spans="1:7" ht="20.100000000000001" customHeight="1">
      <c r="A43" s="211"/>
      <c r="B43" s="237" t="s">
        <v>100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 t="s">
        <v>101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102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 t="s">
        <v>103</v>
      </c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104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12000</v>
      </c>
      <c r="C50" s="10" t="s">
        <v>105</v>
      </c>
      <c r="D50" s="246"/>
      <c r="E50" s="7">
        <v>7590</v>
      </c>
      <c r="F50" s="249" t="s">
        <v>111</v>
      </c>
      <c r="G50" s="249"/>
    </row>
    <row r="51" spans="1:7" ht="20.100000000000001" customHeight="1">
      <c r="A51" s="246"/>
      <c r="B51" s="9">
        <v>3800</v>
      </c>
      <c r="C51" s="10" t="s">
        <v>106</v>
      </c>
      <c r="D51" s="246"/>
      <c r="E51" s="7">
        <v>4490</v>
      </c>
      <c r="F51" s="249" t="s">
        <v>112</v>
      </c>
      <c r="G51" s="249"/>
    </row>
    <row r="52" spans="1:7" ht="20.100000000000001" customHeight="1">
      <c r="A52" s="246"/>
      <c r="B52" s="9">
        <v>13570</v>
      </c>
      <c r="C52" s="10" t="s">
        <v>107</v>
      </c>
      <c r="D52" s="246"/>
      <c r="E52" s="7"/>
      <c r="F52" s="230"/>
      <c r="G52" s="231"/>
    </row>
    <row r="53" spans="1:7" ht="20.100000000000001" customHeight="1">
      <c r="A53" s="246"/>
      <c r="B53" s="9">
        <v>4990</v>
      </c>
      <c r="C53" s="10" t="s">
        <v>108</v>
      </c>
      <c r="D53" s="246"/>
      <c r="E53" s="7"/>
      <c r="F53" s="230"/>
      <c r="G53" s="231"/>
    </row>
    <row r="54" spans="1:7" ht="20.100000000000001" customHeight="1">
      <c r="A54" s="246"/>
      <c r="B54" s="9">
        <v>6610</v>
      </c>
      <c r="C54" s="10" t="s">
        <v>109</v>
      </c>
      <c r="D54" s="246"/>
      <c r="E54" s="7"/>
      <c r="F54" s="230"/>
      <c r="G54" s="231"/>
    </row>
    <row r="55" spans="1:7" ht="20.100000000000001" customHeight="1">
      <c r="A55" s="246"/>
      <c r="B55" s="9">
        <v>6200</v>
      </c>
      <c r="C55" s="10" t="s">
        <v>110</v>
      </c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v>59250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450</v>
      </c>
      <c r="B1" s="185"/>
      <c r="C1" s="185"/>
      <c r="D1" s="185"/>
      <c r="E1" s="185"/>
      <c r="F1" s="185"/>
      <c r="G1" s="185"/>
    </row>
    <row r="2" spans="1:8" ht="20.100000000000001" customHeight="1">
      <c r="A2" s="174" t="s">
        <v>24</v>
      </c>
      <c r="B2" s="186" t="s">
        <v>839</v>
      </c>
      <c r="C2" s="187"/>
      <c r="D2" s="174" t="s">
        <v>1</v>
      </c>
      <c r="E2" s="174" t="s">
        <v>135</v>
      </c>
      <c r="F2" s="175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173" t="s">
        <v>23</v>
      </c>
      <c r="F3" s="173"/>
      <c r="G3" s="191"/>
      <c r="H3" s="191"/>
    </row>
    <row r="4" spans="1:8" ht="20.100000000000001" customHeight="1">
      <c r="A4" s="174" t="s">
        <v>2</v>
      </c>
      <c r="B4" s="192">
        <v>1456240</v>
      </c>
      <c r="C4" s="193"/>
      <c r="D4" s="190"/>
      <c r="E4" s="194" t="s">
        <v>770</v>
      </c>
      <c r="F4" s="195"/>
      <c r="G4" s="196"/>
    </row>
    <row r="5" spans="1:8" ht="20.100000000000001" customHeight="1">
      <c r="A5" s="174" t="s">
        <v>3</v>
      </c>
      <c r="B5" s="197">
        <f>B6-B4</f>
        <v>842100</v>
      </c>
      <c r="C5" s="198"/>
      <c r="D5" s="190"/>
      <c r="E5" s="199" t="s">
        <v>771</v>
      </c>
      <c r="F5" s="200"/>
      <c r="G5" s="201"/>
    </row>
    <row r="6" spans="1:8" ht="20.100000000000001" customHeight="1">
      <c r="A6" s="174" t="s">
        <v>4</v>
      </c>
      <c r="B6" s="192">
        <f>2242440+55900</f>
        <v>2298340</v>
      </c>
      <c r="C6" s="193"/>
      <c r="D6" s="190"/>
      <c r="E6" s="202" t="s">
        <v>772</v>
      </c>
      <c r="F6" s="203"/>
      <c r="G6" s="204"/>
    </row>
    <row r="7" spans="1:8" ht="27.95" customHeight="1">
      <c r="A7" s="172" t="s">
        <v>14</v>
      </c>
      <c r="B7" s="172">
        <v>0</v>
      </c>
      <c r="C7" s="172"/>
      <c r="D7" s="2"/>
      <c r="E7" s="4"/>
      <c r="F7" s="4"/>
      <c r="G7" s="4"/>
    </row>
    <row r="8" spans="1:8" ht="20.100000000000001" customHeight="1">
      <c r="A8" s="194" t="s">
        <v>29</v>
      </c>
      <c r="B8" s="8" t="s">
        <v>862</v>
      </c>
      <c r="C8" s="1">
        <v>7</v>
      </c>
      <c r="D8" s="205" t="s">
        <v>5</v>
      </c>
      <c r="E8" s="1" t="s">
        <v>762</v>
      </c>
      <c r="F8" s="175"/>
      <c r="G8" s="5"/>
    </row>
    <row r="9" spans="1:8" ht="20.100000000000001" customHeight="1">
      <c r="A9" s="199"/>
      <c r="B9" s="1" t="s">
        <v>864</v>
      </c>
      <c r="C9" s="1">
        <v>6</v>
      </c>
      <c r="D9" s="206"/>
      <c r="E9" s="1"/>
      <c r="F9" s="175"/>
      <c r="G9" s="175"/>
    </row>
    <row r="10" spans="1:8" ht="20.100000000000001" customHeight="1">
      <c r="A10" s="199"/>
      <c r="B10" s="1" t="s">
        <v>866</v>
      </c>
      <c r="C10" s="1">
        <v>4</v>
      </c>
      <c r="D10" s="206"/>
      <c r="E10" s="8"/>
      <c r="F10" s="175"/>
      <c r="G10" s="175"/>
    </row>
    <row r="11" spans="1:8" ht="20.100000000000001" customHeight="1">
      <c r="A11" s="202"/>
      <c r="B11" s="1"/>
      <c r="C11" s="1"/>
      <c r="D11" s="207"/>
      <c r="E11" s="139"/>
      <c r="F11" s="175"/>
      <c r="G11" s="175"/>
    </row>
    <row r="12" spans="1:8" ht="27.95" customHeight="1">
      <c r="A12" s="172" t="s">
        <v>21</v>
      </c>
      <c r="B12" s="172"/>
      <c r="C12" s="172"/>
      <c r="D12" s="172"/>
      <c r="E12" s="2"/>
      <c r="F12" s="2"/>
      <c r="G12" s="176"/>
    </row>
    <row r="13" spans="1:8" ht="18.95" customHeight="1">
      <c r="A13" s="1"/>
      <c r="B13" s="175" t="s">
        <v>463</v>
      </c>
      <c r="C13" s="175" t="s">
        <v>10</v>
      </c>
      <c r="D13" s="175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0.4375</v>
      </c>
      <c r="C14" s="146" t="s">
        <v>825</v>
      </c>
      <c r="D14" s="174">
        <v>4</v>
      </c>
      <c r="E14" s="208"/>
      <c r="F14" s="209"/>
      <c r="G14" s="198"/>
    </row>
    <row r="15" spans="1:8" ht="18.95" customHeight="1">
      <c r="A15" s="211"/>
      <c r="B15" s="6">
        <v>0.5</v>
      </c>
      <c r="C15" s="174" t="s">
        <v>824</v>
      </c>
      <c r="D15" s="174">
        <v>5</v>
      </c>
      <c r="E15" s="208"/>
      <c r="F15" s="209"/>
      <c r="G15" s="198"/>
    </row>
    <row r="16" spans="1:8" ht="18.95" customHeight="1">
      <c r="A16" s="211"/>
      <c r="B16" s="6">
        <v>4.1666666666666664E-2</v>
      </c>
      <c r="C16" s="174" t="s">
        <v>36</v>
      </c>
      <c r="D16" s="174">
        <v>8</v>
      </c>
      <c r="E16" s="208"/>
      <c r="F16" s="209"/>
      <c r="G16" s="198"/>
    </row>
    <row r="17" spans="1:7" ht="18.95" customHeight="1">
      <c r="A17" s="211"/>
      <c r="B17" s="6">
        <v>0.5</v>
      </c>
      <c r="C17" s="174" t="s">
        <v>823</v>
      </c>
      <c r="D17" s="174">
        <v>2</v>
      </c>
      <c r="E17" s="208"/>
      <c r="F17" s="209"/>
      <c r="G17" s="198"/>
    </row>
    <row r="18" spans="1:7" ht="18.95" customHeight="1">
      <c r="A18" s="211"/>
      <c r="B18" s="6">
        <v>0.45833333333333331</v>
      </c>
      <c r="C18" s="174" t="s">
        <v>822</v>
      </c>
      <c r="D18" s="174">
        <v>4</v>
      </c>
      <c r="E18" s="208"/>
      <c r="F18" s="209"/>
      <c r="G18" s="198"/>
    </row>
    <row r="19" spans="1:7" ht="18.95" customHeight="1">
      <c r="A19" s="211"/>
      <c r="B19" s="6"/>
      <c r="C19" s="174" t="s">
        <v>821</v>
      </c>
      <c r="D19" s="174">
        <v>6</v>
      </c>
      <c r="E19" s="208"/>
      <c r="F19" s="209"/>
      <c r="G19" s="198"/>
    </row>
    <row r="20" spans="1:7" ht="18.95" customHeight="1">
      <c r="A20" s="211"/>
      <c r="B20" s="6"/>
      <c r="C20" s="174"/>
      <c r="D20" s="174"/>
      <c r="E20" s="208"/>
      <c r="F20" s="209"/>
      <c r="G20" s="198"/>
    </row>
    <row r="21" spans="1:7" ht="18.95" customHeight="1">
      <c r="A21" s="211"/>
      <c r="B21" s="6"/>
      <c r="C21" s="174"/>
      <c r="D21" s="174"/>
      <c r="E21" s="208"/>
      <c r="F21" s="209"/>
      <c r="G21" s="198"/>
    </row>
    <row r="22" spans="1:7" ht="18.95" customHeight="1">
      <c r="A22" s="212"/>
      <c r="B22" s="6"/>
      <c r="C22" s="174"/>
      <c r="D22" s="174"/>
      <c r="E22" s="208"/>
      <c r="F22" s="209"/>
      <c r="G22" s="198"/>
    </row>
    <row r="23" spans="1:7" ht="20.100000000000001" customHeight="1">
      <c r="A23" s="213" t="s">
        <v>9</v>
      </c>
      <c r="B23" s="6">
        <v>0.27083333333333331</v>
      </c>
      <c r="C23" s="174" t="s">
        <v>820</v>
      </c>
      <c r="D23" s="174">
        <v>3</v>
      </c>
      <c r="E23" s="214"/>
      <c r="F23" s="214"/>
      <c r="G23" s="214"/>
    </row>
    <row r="24" spans="1:7" ht="21" customHeight="1">
      <c r="A24" s="213"/>
      <c r="B24" s="6">
        <v>0.33333333333333331</v>
      </c>
      <c r="C24" s="174" t="s">
        <v>819</v>
      </c>
      <c r="D24" s="174">
        <v>2</v>
      </c>
      <c r="E24" s="214"/>
      <c r="F24" s="214"/>
      <c r="G24" s="214"/>
    </row>
    <row r="25" spans="1:7" ht="18.95" customHeight="1">
      <c r="A25" s="213"/>
      <c r="B25" s="6">
        <v>0.27083333333333331</v>
      </c>
      <c r="C25" s="174" t="s">
        <v>818</v>
      </c>
      <c r="D25" s="174">
        <v>2</v>
      </c>
      <c r="E25" s="214"/>
      <c r="F25" s="214"/>
      <c r="G25" s="214"/>
    </row>
    <row r="26" spans="1:7" ht="18.95" customHeight="1">
      <c r="A26" s="213"/>
      <c r="B26" s="6"/>
      <c r="C26" s="174"/>
      <c r="D26" s="174"/>
      <c r="E26" s="214"/>
      <c r="F26" s="214"/>
      <c r="G26" s="214"/>
    </row>
    <row r="27" spans="1:7" ht="18.95" customHeight="1">
      <c r="A27" s="213"/>
      <c r="B27" s="6"/>
      <c r="C27" s="174"/>
      <c r="D27" s="174"/>
      <c r="E27" s="208"/>
      <c r="F27" s="209"/>
      <c r="G27" s="198"/>
    </row>
    <row r="28" spans="1:7" ht="21.95" customHeight="1">
      <c r="A28" s="213"/>
      <c r="B28" s="6"/>
      <c r="C28" s="174"/>
      <c r="D28" s="174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826</v>
      </c>
      <c r="C30" s="216"/>
      <c r="D30" s="213" t="s">
        <v>30</v>
      </c>
      <c r="E30" s="217"/>
      <c r="F30" s="218"/>
      <c r="G30" s="219"/>
    </row>
    <row r="31" spans="1:7" ht="18" customHeight="1">
      <c r="A31" s="213"/>
      <c r="B31" s="220" t="s">
        <v>827</v>
      </c>
      <c r="C31" s="220"/>
      <c r="D31" s="213"/>
      <c r="E31" s="221"/>
      <c r="F31" s="222"/>
      <c r="G31" s="223"/>
    </row>
    <row r="32" spans="1:7" ht="18" customHeight="1">
      <c r="A32" s="213"/>
      <c r="B32" s="224"/>
      <c r="C32" s="224"/>
      <c r="D32" s="213"/>
      <c r="E32" s="221"/>
      <c r="F32" s="222"/>
      <c r="G32" s="223"/>
    </row>
    <row r="33" spans="1:7" ht="18" customHeight="1">
      <c r="A33" s="213"/>
      <c r="B33" s="224"/>
      <c r="C33" s="224"/>
      <c r="D33" s="213"/>
      <c r="E33" s="221"/>
      <c r="F33" s="222"/>
      <c r="G33" s="223"/>
    </row>
    <row r="34" spans="1:7" ht="18" customHeight="1">
      <c r="A34" s="213"/>
      <c r="B34" s="224"/>
      <c r="C34" s="224"/>
      <c r="D34" s="213"/>
      <c r="E34" s="221"/>
      <c r="F34" s="222"/>
      <c r="G34" s="223"/>
    </row>
    <row r="35" spans="1:7" ht="18.95" customHeight="1">
      <c r="A35" s="213"/>
      <c r="B35" s="224"/>
      <c r="C35" s="224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828</v>
      </c>
      <c r="C40" s="237"/>
      <c r="D40" s="237"/>
      <c r="E40" s="210" t="s">
        <v>6</v>
      </c>
      <c r="F40" s="238"/>
      <c r="G40" s="238"/>
    </row>
    <row r="41" spans="1:7" ht="20.100000000000001" customHeight="1">
      <c r="A41" s="211"/>
      <c r="B41" s="237" t="s">
        <v>829</v>
      </c>
      <c r="C41" s="237"/>
      <c r="D41" s="237"/>
      <c r="E41" s="211"/>
      <c r="F41" s="238"/>
      <c r="G41" s="238"/>
    </row>
    <row r="42" spans="1:7" ht="20.100000000000001" customHeight="1">
      <c r="A42" s="211"/>
      <c r="B42" s="237" t="s">
        <v>830</v>
      </c>
      <c r="C42" s="237"/>
      <c r="D42" s="237"/>
      <c r="E42" s="211"/>
      <c r="F42" s="238"/>
      <c r="G42" s="238"/>
    </row>
    <row r="43" spans="1:7" ht="20.100000000000001" customHeight="1">
      <c r="A43" s="211"/>
      <c r="B43" s="237" t="s">
        <v>831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 t="s">
        <v>832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833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 t="s">
        <v>834</v>
      </c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835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3000</v>
      </c>
      <c r="C50" s="10" t="s">
        <v>837</v>
      </c>
      <c r="D50" s="246"/>
      <c r="E50" s="7"/>
      <c r="F50" s="256"/>
      <c r="G50" s="257"/>
    </row>
    <row r="51" spans="1:7" ht="20.100000000000001" customHeight="1">
      <c r="A51" s="246"/>
      <c r="B51" s="9">
        <v>10000</v>
      </c>
      <c r="C51" s="10" t="s">
        <v>812</v>
      </c>
      <c r="D51" s="246"/>
      <c r="E51" s="7"/>
      <c r="F51" s="256"/>
      <c r="G51" s="257"/>
    </row>
    <row r="52" spans="1:7" ht="20.100000000000001" customHeight="1">
      <c r="A52" s="246"/>
      <c r="B52" s="9">
        <v>4920</v>
      </c>
      <c r="C52" s="10" t="s">
        <v>440</v>
      </c>
      <c r="D52" s="246"/>
      <c r="E52" s="7"/>
      <c r="F52" s="256"/>
      <c r="G52" s="257"/>
    </row>
    <row r="53" spans="1:7" ht="20.100000000000001" customHeight="1">
      <c r="A53" s="246"/>
      <c r="B53" s="9">
        <v>7000</v>
      </c>
      <c r="C53" s="10" t="s">
        <v>813</v>
      </c>
      <c r="D53" s="246"/>
      <c r="E53" s="7"/>
      <c r="F53" s="258"/>
      <c r="G53" s="259"/>
    </row>
    <row r="54" spans="1:7" ht="20.100000000000001" customHeight="1">
      <c r="A54" s="246"/>
      <c r="B54" s="9">
        <v>4200</v>
      </c>
      <c r="C54" s="10" t="s">
        <v>207</v>
      </c>
      <c r="D54" s="246"/>
      <c r="E54" s="7"/>
      <c r="F54" s="260"/>
      <c r="G54" s="259"/>
    </row>
    <row r="55" spans="1:7" ht="20.100000000000001" customHeight="1">
      <c r="A55" s="246"/>
      <c r="B55" s="9">
        <v>5000</v>
      </c>
      <c r="C55" s="10" t="s">
        <v>811</v>
      </c>
      <c r="D55" s="246"/>
      <c r="E55" s="7"/>
      <c r="F55" s="260"/>
      <c r="G55" s="259"/>
    </row>
    <row r="56" spans="1:7" ht="20.100000000000001" customHeight="1">
      <c r="A56" s="246"/>
      <c r="B56" s="9">
        <v>18000</v>
      </c>
      <c r="C56" s="10" t="s">
        <v>836</v>
      </c>
      <c r="D56" s="246"/>
      <c r="E56" s="7"/>
      <c r="F56" s="260"/>
      <c r="G56" s="259"/>
    </row>
    <row r="57" spans="1:7" ht="18" customHeight="1" thickBot="1">
      <c r="A57" s="246"/>
      <c r="B57" s="11"/>
      <c r="C57" s="12"/>
      <c r="D57" s="246"/>
      <c r="E57" s="13"/>
      <c r="F57" s="255"/>
      <c r="G57" s="255"/>
    </row>
    <row r="58" spans="1:7" ht="27.75" customHeight="1" thickTop="1" thickBot="1">
      <c r="A58" s="14" t="s">
        <v>27</v>
      </c>
      <c r="B58" s="15">
        <f>SUM(B50:B57)</f>
        <v>52120</v>
      </c>
      <c r="C58" s="16"/>
      <c r="D58" s="17"/>
      <c r="E58" s="18"/>
      <c r="F58" s="16"/>
      <c r="G58" s="19"/>
    </row>
    <row r="59" spans="1:7" ht="24" customHeight="1">
      <c r="A59" s="240">
        <v>2</v>
      </c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"/>
  <sheetViews>
    <sheetView tabSelected="1" zoomScale="85" zoomScaleNormal="85" zoomScalePageLayoutView="150" workbookViewId="0">
      <selection activeCell="B4" sqref="B4:C4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450</v>
      </c>
      <c r="B1" s="185"/>
      <c r="C1" s="185"/>
      <c r="D1" s="185"/>
      <c r="E1" s="185"/>
      <c r="F1" s="185"/>
      <c r="G1" s="185"/>
    </row>
    <row r="2" spans="1:8" ht="20.100000000000001" customHeight="1">
      <c r="A2" s="182" t="s">
        <v>24</v>
      </c>
      <c r="B2" s="186" t="s">
        <v>838</v>
      </c>
      <c r="C2" s="187"/>
      <c r="D2" s="182" t="s">
        <v>1</v>
      </c>
      <c r="E2" s="182" t="s">
        <v>135</v>
      </c>
      <c r="F2" s="183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177" t="s">
        <v>23</v>
      </c>
      <c r="F3" s="177"/>
      <c r="G3" s="191"/>
      <c r="H3" s="191"/>
    </row>
    <row r="4" spans="1:8" ht="20.100000000000001" customHeight="1">
      <c r="A4" s="182" t="s">
        <v>2</v>
      </c>
      <c r="B4" s="192"/>
      <c r="C4" s="193"/>
      <c r="D4" s="190"/>
      <c r="E4" s="194" t="s">
        <v>770</v>
      </c>
      <c r="F4" s="195"/>
      <c r="G4" s="196"/>
    </row>
    <row r="5" spans="1:8" ht="20.100000000000001" customHeight="1">
      <c r="A5" s="182" t="s">
        <v>3</v>
      </c>
      <c r="B5" s="197"/>
      <c r="C5" s="198"/>
      <c r="D5" s="190"/>
      <c r="E5" s="199" t="s">
        <v>771</v>
      </c>
      <c r="F5" s="200"/>
      <c r="G5" s="201"/>
    </row>
    <row r="6" spans="1:8" ht="20.100000000000001" customHeight="1">
      <c r="A6" s="182" t="s">
        <v>4</v>
      </c>
      <c r="B6" s="192"/>
      <c r="C6" s="193"/>
      <c r="D6" s="190"/>
      <c r="E6" s="202" t="s">
        <v>772</v>
      </c>
      <c r="F6" s="203"/>
      <c r="G6" s="204"/>
    </row>
    <row r="7" spans="1:8" ht="27.95" customHeight="1">
      <c r="A7" s="184" t="s">
        <v>14</v>
      </c>
      <c r="B7" s="184">
        <v>0</v>
      </c>
      <c r="C7" s="184"/>
      <c r="D7" s="2"/>
      <c r="E7" s="4"/>
      <c r="F7" s="4"/>
      <c r="G7" s="4"/>
    </row>
    <row r="8" spans="1:8" ht="20.100000000000001" customHeight="1">
      <c r="A8" s="194" t="s">
        <v>29</v>
      </c>
      <c r="B8" s="8"/>
      <c r="C8" s="1"/>
      <c r="D8" s="205" t="s">
        <v>5</v>
      </c>
      <c r="E8" s="1"/>
      <c r="F8" s="183"/>
      <c r="G8" s="5"/>
    </row>
    <row r="9" spans="1:8" ht="20.100000000000001" customHeight="1">
      <c r="A9" s="199"/>
      <c r="B9" s="1"/>
      <c r="C9" s="1"/>
      <c r="D9" s="206"/>
      <c r="E9" s="1"/>
      <c r="F9" s="183"/>
      <c r="G9" s="183"/>
    </row>
    <row r="10" spans="1:8" ht="20.100000000000001" customHeight="1">
      <c r="A10" s="199"/>
      <c r="B10" s="1"/>
      <c r="C10" s="1"/>
      <c r="D10" s="206"/>
      <c r="E10" s="8"/>
      <c r="F10" s="183"/>
      <c r="G10" s="183"/>
    </row>
    <row r="11" spans="1:8" ht="20.100000000000001" customHeight="1">
      <c r="A11" s="202"/>
      <c r="B11" s="1"/>
      <c r="C11" s="1"/>
      <c r="D11" s="207"/>
      <c r="E11" s="139"/>
      <c r="F11" s="183"/>
      <c r="G11" s="183"/>
    </row>
    <row r="12" spans="1:8" ht="27.95" customHeight="1">
      <c r="A12" s="184" t="s">
        <v>21</v>
      </c>
      <c r="B12" s="184"/>
      <c r="C12" s="184"/>
      <c r="D12" s="184"/>
      <c r="E12" s="2"/>
      <c r="F12" s="2"/>
      <c r="G12" s="178"/>
    </row>
    <row r="13" spans="1:8" ht="18.95" customHeight="1">
      <c r="A13" s="1"/>
      <c r="B13" s="183" t="s">
        <v>463</v>
      </c>
      <c r="C13" s="183" t="s">
        <v>10</v>
      </c>
      <c r="D13" s="183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0.5</v>
      </c>
      <c r="C14" s="146" t="s">
        <v>850</v>
      </c>
      <c r="D14" s="182">
        <v>4</v>
      </c>
      <c r="E14" s="208"/>
      <c r="F14" s="209"/>
      <c r="G14" s="198"/>
    </row>
    <row r="15" spans="1:8" ht="18.95" customHeight="1">
      <c r="A15" s="211"/>
      <c r="B15" s="6">
        <v>0.5</v>
      </c>
      <c r="C15" s="182" t="s">
        <v>849</v>
      </c>
      <c r="D15" s="182">
        <v>7</v>
      </c>
      <c r="E15" s="208"/>
      <c r="F15" s="209"/>
      <c r="G15" s="198"/>
    </row>
    <row r="16" spans="1:8" ht="18.95" customHeight="1">
      <c r="A16" s="211"/>
      <c r="B16" s="6">
        <v>0.41666666666666669</v>
      </c>
      <c r="C16" s="182" t="s">
        <v>848</v>
      </c>
      <c r="D16" s="182">
        <v>5</v>
      </c>
      <c r="E16" s="208"/>
      <c r="F16" s="209"/>
      <c r="G16" s="198"/>
    </row>
    <row r="17" spans="1:7" ht="18.95" customHeight="1">
      <c r="A17" s="211"/>
      <c r="B17" s="6">
        <v>0.5</v>
      </c>
      <c r="C17" s="182" t="s">
        <v>847</v>
      </c>
      <c r="D17" s="182">
        <v>5</v>
      </c>
      <c r="E17" s="208"/>
      <c r="F17" s="209"/>
      <c r="G17" s="198"/>
    </row>
    <row r="18" spans="1:7" ht="18.95" customHeight="1">
      <c r="A18" s="211"/>
      <c r="B18" s="6"/>
      <c r="C18" s="182"/>
      <c r="D18" s="182"/>
      <c r="E18" s="208"/>
      <c r="F18" s="209"/>
      <c r="G18" s="198"/>
    </row>
    <row r="19" spans="1:7" ht="18.95" customHeight="1">
      <c r="A19" s="211"/>
      <c r="B19" s="6"/>
      <c r="C19" s="182"/>
      <c r="D19" s="182"/>
      <c r="E19" s="208"/>
      <c r="F19" s="209"/>
      <c r="G19" s="198"/>
    </row>
    <row r="20" spans="1:7" ht="18.95" customHeight="1">
      <c r="A20" s="211"/>
      <c r="B20" s="6"/>
      <c r="C20" s="182"/>
      <c r="D20" s="182"/>
      <c r="E20" s="208"/>
      <c r="F20" s="209"/>
      <c r="G20" s="198"/>
    </row>
    <row r="21" spans="1:7" ht="18.95" customHeight="1">
      <c r="A21" s="211"/>
      <c r="B21" s="6"/>
      <c r="C21" s="182"/>
      <c r="D21" s="182"/>
      <c r="E21" s="208"/>
      <c r="F21" s="209"/>
      <c r="G21" s="198"/>
    </row>
    <row r="22" spans="1:7" ht="18.95" customHeight="1">
      <c r="A22" s="212"/>
      <c r="B22" s="6"/>
      <c r="C22" s="182"/>
      <c r="D22" s="182"/>
      <c r="E22" s="208"/>
      <c r="F22" s="209"/>
      <c r="G22" s="198"/>
    </row>
    <row r="23" spans="1:7" ht="20.100000000000001" customHeight="1">
      <c r="A23" s="213" t="s">
        <v>9</v>
      </c>
      <c r="B23" s="6">
        <v>0.27083333333333331</v>
      </c>
      <c r="C23" s="182" t="s">
        <v>846</v>
      </c>
      <c r="D23" s="182">
        <v>6</v>
      </c>
      <c r="E23" s="214"/>
      <c r="F23" s="214"/>
      <c r="G23" s="214"/>
    </row>
    <row r="24" spans="1:7" ht="21" customHeight="1">
      <c r="A24" s="213"/>
      <c r="B24" s="6">
        <v>0.27083333333333331</v>
      </c>
      <c r="C24" s="182" t="s">
        <v>845</v>
      </c>
      <c r="D24" s="182">
        <v>2</v>
      </c>
      <c r="E24" s="214"/>
      <c r="F24" s="214"/>
      <c r="G24" s="214"/>
    </row>
    <row r="25" spans="1:7" ht="18.95" customHeight="1">
      <c r="A25" s="213"/>
      <c r="B25" s="6">
        <v>0.27083333333333331</v>
      </c>
      <c r="C25" s="182" t="s">
        <v>844</v>
      </c>
      <c r="D25" s="182">
        <v>13</v>
      </c>
      <c r="E25" s="214"/>
      <c r="F25" s="214"/>
      <c r="G25" s="214"/>
    </row>
    <row r="26" spans="1:7" ht="18.95" customHeight="1">
      <c r="A26" s="213"/>
      <c r="B26" s="6">
        <v>0.25</v>
      </c>
      <c r="C26" s="182" t="s">
        <v>843</v>
      </c>
      <c r="D26" s="182">
        <v>4</v>
      </c>
      <c r="E26" s="214"/>
      <c r="F26" s="214"/>
      <c r="G26" s="214"/>
    </row>
    <row r="27" spans="1:7" ht="18.95" customHeight="1">
      <c r="A27" s="213"/>
      <c r="B27" s="6">
        <v>0.27083333333333331</v>
      </c>
      <c r="C27" s="182" t="s">
        <v>842</v>
      </c>
      <c r="D27" s="182">
        <v>4</v>
      </c>
      <c r="E27" s="208"/>
      <c r="F27" s="209"/>
      <c r="G27" s="198"/>
    </row>
    <row r="28" spans="1:7" ht="18.95" customHeight="1">
      <c r="A28" s="213"/>
      <c r="B28" s="6">
        <v>0.25</v>
      </c>
      <c r="C28" s="182" t="s">
        <v>841</v>
      </c>
      <c r="D28" s="182">
        <v>6</v>
      </c>
      <c r="E28" s="180"/>
      <c r="F28" s="181"/>
      <c r="G28" s="179"/>
    </row>
    <row r="29" spans="1:7" ht="21.95" customHeight="1">
      <c r="A29" s="213"/>
      <c r="B29" s="6">
        <v>0.27083333333333331</v>
      </c>
      <c r="C29" s="182" t="s">
        <v>840</v>
      </c>
      <c r="D29" s="182">
        <v>6</v>
      </c>
      <c r="E29" s="214"/>
      <c r="F29" s="214"/>
      <c r="G29" s="214"/>
    </row>
    <row r="30" spans="1:7" ht="26.1" customHeight="1">
      <c r="A30" s="188" t="s">
        <v>20</v>
      </c>
      <c r="B30" s="188"/>
      <c r="C30" s="188"/>
      <c r="D30" s="188"/>
      <c r="E30" s="188"/>
      <c r="F30" s="188"/>
      <c r="G30" s="188"/>
    </row>
    <row r="31" spans="1:7" ht="18.95" customHeight="1">
      <c r="A31" s="213" t="s">
        <v>13</v>
      </c>
      <c r="B31" s="215" t="s">
        <v>852</v>
      </c>
      <c r="C31" s="216"/>
      <c r="D31" s="213" t="s">
        <v>30</v>
      </c>
      <c r="E31" s="217"/>
      <c r="F31" s="218"/>
      <c r="G31" s="219"/>
    </row>
    <row r="32" spans="1:7" ht="18" customHeight="1">
      <c r="A32" s="213"/>
      <c r="B32" s="220" t="s">
        <v>853</v>
      </c>
      <c r="C32" s="220"/>
      <c r="D32" s="213"/>
      <c r="E32" s="221"/>
      <c r="F32" s="222"/>
      <c r="G32" s="223"/>
    </row>
    <row r="33" spans="1:7" ht="18" customHeight="1">
      <c r="A33" s="213"/>
      <c r="B33" s="224"/>
      <c r="C33" s="224"/>
      <c r="D33" s="213"/>
      <c r="E33" s="221"/>
      <c r="F33" s="222"/>
      <c r="G33" s="223"/>
    </row>
    <row r="34" spans="1:7" ht="18" customHeight="1">
      <c r="A34" s="213"/>
      <c r="B34" s="224"/>
      <c r="C34" s="224"/>
      <c r="D34" s="213"/>
      <c r="E34" s="221"/>
      <c r="F34" s="222"/>
      <c r="G34" s="223"/>
    </row>
    <row r="35" spans="1:7" ht="18" customHeight="1">
      <c r="A35" s="213"/>
      <c r="B35" s="224"/>
      <c r="C35" s="224"/>
      <c r="D35" s="213"/>
      <c r="E35" s="221"/>
      <c r="F35" s="222"/>
      <c r="G35" s="223"/>
    </row>
    <row r="36" spans="1:7" ht="18.95" customHeight="1">
      <c r="A36" s="213"/>
      <c r="B36" s="224"/>
      <c r="C36" s="224"/>
      <c r="D36" s="213"/>
      <c r="E36" s="221"/>
      <c r="F36" s="222"/>
      <c r="G36" s="223"/>
    </row>
    <row r="37" spans="1:7" ht="24" customHeight="1">
      <c r="A37" s="225" t="s">
        <v>17</v>
      </c>
      <c r="B37" s="225"/>
      <c r="C37" s="225"/>
      <c r="D37" s="225"/>
      <c r="E37" s="225"/>
      <c r="F37" s="225"/>
      <c r="G37" s="225"/>
    </row>
    <row r="38" spans="1:7" ht="27" customHeight="1">
      <c r="A38" s="210" t="s">
        <v>13</v>
      </c>
      <c r="B38" s="217" t="s">
        <v>26</v>
      </c>
      <c r="C38" s="219"/>
      <c r="D38" s="210" t="s">
        <v>6</v>
      </c>
      <c r="E38" s="217" t="s">
        <v>851</v>
      </c>
      <c r="F38" s="218"/>
      <c r="G38" s="219"/>
    </row>
    <row r="39" spans="1:7" ht="15.95" customHeight="1">
      <c r="A39" s="212"/>
      <c r="B39" s="227"/>
      <c r="C39" s="228"/>
      <c r="D39" s="212"/>
      <c r="E39" s="227"/>
      <c r="F39" s="229"/>
      <c r="G39" s="228"/>
    </row>
    <row r="40" spans="1:7" ht="27" customHeight="1">
      <c r="A40" s="225" t="s">
        <v>31</v>
      </c>
      <c r="B40" s="225"/>
      <c r="C40" s="225"/>
      <c r="D40" s="225"/>
      <c r="E40" s="225"/>
      <c r="F40" s="225"/>
      <c r="G40" s="225"/>
    </row>
    <row r="41" spans="1:7" ht="20.100000000000001" customHeight="1">
      <c r="A41" s="210" t="s">
        <v>13</v>
      </c>
      <c r="B41" s="237" t="s">
        <v>854</v>
      </c>
      <c r="C41" s="237"/>
      <c r="D41" s="237"/>
      <c r="E41" s="210" t="s">
        <v>6</v>
      </c>
      <c r="F41" s="238"/>
      <c r="G41" s="238"/>
    </row>
    <row r="42" spans="1:7" ht="20.100000000000001" customHeight="1">
      <c r="A42" s="211"/>
      <c r="B42" s="237" t="s">
        <v>855</v>
      </c>
      <c r="C42" s="237"/>
      <c r="D42" s="237"/>
      <c r="E42" s="211"/>
      <c r="F42" s="238"/>
      <c r="G42" s="238"/>
    </row>
    <row r="43" spans="1:7" ht="20.100000000000001" customHeight="1">
      <c r="A43" s="211"/>
      <c r="B43" s="237" t="s">
        <v>856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7" t="s">
        <v>857</v>
      </c>
      <c r="C44" s="237"/>
      <c r="D44" s="237"/>
      <c r="E44" s="211"/>
      <c r="F44" s="238"/>
      <c r="G44" s="238"/>
    </row>
    <row r="45" spans="1:7" ht="20.100000000000001" customHeight="1">
      <c r="A45" s="211"/>
      <c r="B45" s="232" t="s">
        <v>858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2"/>
      <c r="C46" s="233"/>
      <c r="D46" s="234"/>
      <c r="E46" s="211"/>
      <c r="F46" s="235"/>
      <c r="G46" s="236"/>
    </row>
    <row r="47" spans="1:7" ht="20.100000000000001" customHeight="1">
      <c r="A47" s="211"/>
      <c r="B47" s="237"/>
      <c r="C47" s="237"/>
      <c r="D47" s="237"/>
      <c r="E47" s="211"/>
      <c r="F47" s="238"/>
      <c r="G47" s="238"/>
    </row>
    <row r="48" spans="1:7" ht="20.100000000000001" customHeight="1">
      <c r="A48" s="212"/>
      <c r="B48" s="237"/>
      <c r="C48" s="237"/>
      <c r="D48" s="237"/>
      <c r="E48" s="212"/>
      <c r="F48" s="238"/>
      <c r="G48" s="238"/>
    </row>
    <row r="49" spans="1:7" ht="24" customHeight="1">
      <c r="A49" s="244" t="s">
        <v>28</v>
      </c>
      <c r="B49" s="244"/>
      <c r="C49" s="244"/>
      <c r="D49" s="244"/>
      <c r="E49" s="244"/>
      <c r="F49" s="244"/>
      <c r="G49" s="244"/>
    </row>
    <row r="50" spans="1:7" ht="27" customHeight="1">
      <c r="A50" s="245" t="s">
        <v>13</v>
      </c>
      <c r="B50" s="3" t="s">
        <v>18</v>
      </c>
      <c r="C50" s="3" t="s">
        <v>19</v>
      </c>
      <c r="D50" s="245" t="s">
        <v>6</v>
      </c>
      <c r="E50" s="3" t="s">
        <v>18</v>
      </c>
      <c r="F50" s="247" t="s">
        <v>19</v>
      </c>
      <c r="G50" s="248"/>
    </row>
    <row r="51" spans="1:7" ht="15.95" customHeight="1">
      <c r="A51" s="246"/>
      <c r="B51" s="9">
        <v>11600</v>
      </c>
      <c r="C51" s="10" t="s">
        <v>860</v>
      </c>
      <c r="D51" s="246"/>
      <c r="E51" s="7">
        <v>6000</v>
      </c>
      <c r="F51" s="256" t="s">
        <v>861</v>
      </c>
      <c r="G51" s="257"/>
    </row>
    <row r="52" spans="1:7" ht="20.100000000000001" customHeight="1">
      <c r="A52" s="246"/>
      <c r="B52" s="9">
        <v>10000</v>
      </c>
      <c r="C52" s="10" t="s">
        <v>812</v>
      </c>
      <c r="D52" s="246"/>
      <c r="E52" s="7"/>
      <c r="F52" s="256"/>
      <c r="G52" s="257"/>
    </row>
    <row r="53" spans="1:7" ht="20.100000000000001" customHeight="1">
      <c r="A53" s="246"/>
      <c r="B53" s="9">
        <v>24500</v>
      </c>
      <c r="C53" s="10" t="s">
        <v>859</v>
      </c>
      <c r="D53" s="246"/>
      <c r="E53" s="7"/>
      <c r="F53" s="256"/>
      <c r="G53" s="257"/>
    </row>
    <row r="54" spans="1:7" ht="20.100000000000001" customHeight="1">
      <c r="A54" s="246"/>
      <c r="B54" s="9">
        <v>2800</v>
      </c>
      <c r="C54" s="10" t="s">
        <v>811</v>
      </c>
      <c r="D54" s="246"/>
      <c r="E54" s="7"/>
      <c r="F54" s="258"/>
      <c r="G54" s="259"/>
    </row>
    <row r="55" spans="1:7" ht="20.100000000000001" customHeight="1">
      <c r="A55" s="246"/>
      <c r="B55" s="9">
        <v>5920</v>
      </c>
      <c r="C55" s="10" t="s">
        <v>132</v>
      </c>
      <c r="D55" s="246"/>
      <c r="E55" s="7"/>
      <c r="F55" s="260"/>
      <c r="G55" s="259"/>
    </row>
    <row r="56" spans="1:7" ht="20.100000000000001" customHeight="1">
      <c r="A56" s="246"/>
      <c r="B56" s="9">
        <v>24000</v>
      </c>
      <c r="C56" s="10" t="s">
        <v>815</v>
      </c>
      <c r="D56" s="246"/>
      <c r="E56" s="7"/>
      <c r="F56" s="260"/>
      <c r="G56" s="259"/>
    </row>
    <row r="57" spans="1:7" ht="20.100000000000001" customHeight="1">
      <c r="A57" s="246"/>
      <c r="B57" s="9"/>
      <c r="C57" s="10"/>
      <c r="D57" s="246"/>
      <c r="E57" s="7"/>
      <c r="F57" s="260"/>
      <c r="G57" s="259"/>
    </row>
    <row r="58" spans="1:7" ht="18" customHeight="1" thickBot="1">
      <c r="A58" s="246"/>
      <c r="B58" s="11"/>
      <c r="C58" s="12"/>
      <c r="D58" s="246"/>
      <c r="E58" s="13"/>
      <c r="F58" s="255"/>
      <c r="G58" s="255"/>
    </row>
    <row r="59" spans="1:7" ht="27.75" customHeight="1" thickTop="1" thickBot="1">
      <c r="A59" s="14" t="s">
        <v>27</v>
      </c>
      <c r="B59" s="15">
        <v>84820</v>
      </c>
      <c r="C59" s="16"/>
      <c r="D59" s="17"/>
      <c r="E59" s="18"/>
      <c r="F59" s="16"/>
      <c r="G59" s="19"/>
    </row>
    <row r="60" spans="1:7" ht="24" customHeight="1">
      <c r="A60" s="240">
        <v>2</v>
      </c>
      <c r="B60" s="240"/>
      <c r="C60" s="240"/>
      <c r="D60" s="240"/>
      <c r="E60" s="240"/>
      <c r="F60" s="240"/>
      <c r="G60" s="240"/>
    </row>
    <row r="61" spans="1:7" ht="54.95" customHeight="1">
      <c r="A61" s="241"/>
      <c r="B61" s="242"/>
      <c r="C61" s="242"/>
      <c r="D61" s="242"/>
      <c r="E61" s="242"/>
      <c r="F61" s="242"/>
      <c r="G61" s="243"/>
    </row>
    <row r="62" spans="1:7" ht="15.95" customHeight="1"/>
    <row r="63" spans="1:7" ht="15" customHeight="1"/>
    <row r="64" spans="1:7" ht="15" customHeight="1"/>
    <row r="65" spans="3:3" ht="15" customHeight="1">
      <c r="C65" t="s">
        <v>16</v>
      </c>
    </row>
    <row r="66" spans="3:3" ht="15" customHeight="1"/>
    <row r="67" spans="3:3" ht="15" customHeight="1"/>
    <row r="68" spans="3:3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9"/>
    <mergeCell ref="E23:G23"/>
    <mergeCell ref="E24:G24"/>
    <mergeCell ref="E25:G25"/>
    <mergeCell ref="E26:G26"/>
    <mergeCell ref="E27:G27"/>
    <mergeCell ref="E29:G29"/>
    <mergeCell ref="A30:G30"/>
    <mergeCell ref="A31:A36"/>
    <mergeCell ref="B31:C31"/>
    <mergeCell ref="D31:D36"/>
    <mergeCell ref="E31:G31"/>
    <mergeCell ref="B32:C32"/>
    <mergeCell ref="E32:G32"/>
    <mergeCell ref="B33:C33"/>
    <mergeCell ref="E33:G33"/>
    <mergeCell ref="A40:G40"/>
    <mergeCell ref="B34:C34"/>
    <mergeCell ref="E34:G34"/>
    <mergeCell ref="B35:C35"/>
    <mergeCell ref="E35:G35"/>
    <mergeCell ref="B36:C36"/>
    <mergeCell ref="E36:G36"/>
    <mergeCell ref="A37:G37"/>
    <mergeCell ref="A38:A39"/>
    <mergeCell ref="B38:C39"/>
    <mergeCell ref="D38:D39"/>
    <mergeCell ref="E38:G39"/>
    <mergeCell ref="B45:D45"/>
    <mergeCell ref="F45:G45"/>
    <mergeCell ref="B46:D46"/>
    <mergeCell ref="F46:G46"/>
    <mergeCell ref="B47:D47"/>
    <mergeCell ref="F47:G47"/>
    <mergeCell ref="E41:E48"/>
    <mergeCell ref="F41:G41"/>
    <mergeCell ref="B42:D42"/>
    <mergeCell ref="F42:G42"/>
    <mergeCell ref="B43:D43"/>
    <mergeCell ref="F43:G43"/>
    <mergeCell ref="B44:D44"/>
    <mergeCell ref="F44:G44"/>
    <mergeCell ref="A61:G61"/>
    <mergeCell ref="B48:D48"/>
    <mergeCell ref="F48:G48"/>
    <mergeCell ref="A49:G49"/>
    <mergeCell ref="A50:A58"/>
    <mergeCell ref="D50:D58"/>
    <mergeCell ref="F50:G50"/>
    <mergeCell ref="F51:G51"/>
    <mergeCell ref="F52:G52"/>
    <mergeCell ref="F53:G53"/>
    <mergeCell ref="F54:G54"/>
    <mergeCell ref="A41:A48"/>
    <mergeCell ref="B41:D41"/>
    <mergeCell ref="F55:G55"/>
    <mergeCell ref="F56:G56"/>
    <mergeCell ref="F57:G57"/>
    <mergeCell ref="F58:G58"/>
    <mergeCell ref="A60:G60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.25"/>
  <sheetData/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B9" sqref="B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22</v>
      </c>
      <c r="B1" s="185"/>
      <c r="C1" s="185"/>
      <c r="D1" s="185"/>
      <c r="E1" s="185"/>
      <c r="F1" s="185"/>
      <c r="G1" s="185"/>
    </row>
    <row r="2" spans="1:8" ht="20.100000000000001" customHeight="1">
      <c r="A2" s="38" t="s">
        <v>24</v>
      </c>
      <c r="B2" s="186" t="s">
        <v>121</v>
      </c>
      <c r="C2" s="187"/>
      <c r="D2" s="38" t="s">
        <v>1</v>
      </c>
      <c r="E2" s="38" t="s">
        <v>25</v>
      </c>
      <c r="F2" s="39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36" t="s">
        <v>23</v>
      </c>
      <c r="F3" s="36"/>
      <c r="G3" s="191"/>
      <c r="H3" s="191"/>
    </row>
    <row r="4" spans="1:8" ht="20.100000000000001" customHeight="1">
      <c r="A4" s="38" t="s">
        <v>2</v>
      </c>
      <c r="B4" s="192">
        <v>660920</v>
      </c>
      <c r="C4" s="193"/>
      <c r="D4" s="190"/>
      <c r="E4" s="194" t="s">
        <v>33</v>
      </c>
      <c r="F4" s="195"/>
      <c r="G4" s="196"/>
    </row>
    <row r="5" spans="1:8" ht="20.100000000000001" customHeight="1">
      <c r="A5" s="38" t="s">
        <v>3</v>
      </c>
      <c r="B5" s="197">
        <f>B6-B4</f>
        <v>998350</v>
      </c>
      <c r="C5" s="198"/>
      <c r="D5" s="190"/>
      <c r="E5" s="199" t="s">
        <v>34</v>
      </c>
      <c r="F5" s="200"/>
      <c r="G5" s="201"/>
    </row>
    <row r="6" spans="1:8" ht="20.100000000000001" customHeight="1">
      <c r="A6" s="38" t="s">
        <v>4</v>
      </c>
      <c r="B6" s="192">
        <v>1659270</v>
      </c>
      <c r="C6" s="193"/>
      <c r="D6" s="190"/>
      <c r="E6" s="202" t="s">
        <v>35</v>
      </c>
      <c r="F6" s="203"/>
      <c r="G6" s="204"/>
    </row>
    <row r="7" spans="1:8" ht="27.95" customHeight="1">
      <c r="A7" s="40" t="s">
        <v>14</v>
      </c>
      <c r="B7" s="40"/>
      <c r="C7" s="40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53</v>
      </c>
      <c r="C8" s="1">
        <v>3</v>
      </c>
      <c r="D8" s="205" t="s">
        <v>5</v>
      </c>
      <c r="E8" s="1" t="s">
        <v>113</v>
      </c>
      <c r="F8" s="39"/>
      <c r="G8" s="5"/>
    </row>
    <row r="9" spans="1:8" ht="20.100000000000001" customHeight="1">
      <c r="A9" s="199"/>
      <c r="B9" s="56" t="s">
        <v>169</v>
      </c>
      <c r="C9" s="1">
        <v>2</v>
      </c>
      <c r="D9" s="206"/>
      <c r="E9" s="8" t="s">
        <v>49</v>
      </c>
      <c r="F9" s="39"/>
      <c r="G9" s="39"/>
    </row>
    <row r="10" spans="1:8" ht="20.100000000000001" customHeight="1">
      <c r="A10" s="199"/>
      <c r="B10" s="1" t="s">
        <v>55</v>
      </c>
      <c r="C10" s="1">
        <v>2</v>
      </c>
      <c r="D10" s="206"/>
      <c r="E10" s="1" t="s">
        <v>51</v>
      </c>
      <c r="F10" s="39"/>
      <c r="G10" s="39"/>
    </row>
    <row r="11" spans="1:8" ht="20.100000000000001" customHeight="1">
      <c r="A11" s="202"/>
      <c r="B11" s="1"/>
      <c r="C11" s="1"/>
      <c r="D11" s="207"/>
      <c r="E11" s="8"/>
      <c r="F11" s="39"/>
      <c r="G11" s="39"/>
    </row>
    <row r="12" spans="1:8" ht="27.95" customHeight="1">
      <c r="A12" s="40" t="s">
        <v>21</v>
      </c>
      <c r="B12" s="40"/>
      <c r="C12" s="40"/>
      <c r="D12" s="40"/>
      <c r="E12" s="2"/>
      <c r="F12" s="2"/>
      <c r="G12" s="37"/>
    </row>
    <row r="13" spans="1:8" ht="18.95" customHeight="1">
      <c r="A13" s="1"/>
      <c r="B13" s="39" t="s">
        <v>7</v>
      </c>
      <c r="C13" s="39" t="s">
        <v>10</v>
      </c>
      <c r="D13" s="39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0.47916666666666669</v>
      </c>
      <c r="C14" s="38" t="s">
        <v>122</v>
      </c>
      <c r="D14" s="38">
        <v>6</v>
      </c>
      <c r="E14" s="208"/>
      <c r="F14" s="209"/>
      <c r="G14" s="198"/>
    </row>
    <row r="15" spans="1:8" ht="18.95" customHeight="1">
      <c r="A15" s="211"/>
      <c r="B15" s="6"/>
      <c r="C15" s="38"/>
      <c r="D15" s="38"/>
      <c r="E15" s="208"/>
      <c r="F15" s="209"/>
      <c r="G15" s="198"/>
    </row>
    <row r="16" spans="1:8" ht="18.95" customHeight="1">
      <c r="A16" s="211"/>
      <c r="B16" s="6"/>
      <c r="C16" s="38"/>
      <c r="D16" s="38"/>
      <c r="E16" s="208"/>
      <c r="F16" s="209"/>
      <c r="G16" s="198"/>
    </row>
    <row r="17" spans="1:7" ht="18.95" customHeight="1">
      <c r="A17" s="211"/>
      <c r="B17" s="6"/>
      <c r="C17" s="38"/>
      <c r="D17" s="38"/>
      <c r="E17" s="208"/>
      <c r="F17" s="209"/>
      <c r="G17" s="198"/>
    </row>
    <row r="18" spans="1:7" ht="18.95" customHeight="1">
      <c r="A18" s="211"/>
      <c r="B18" s="6"/>
      <c r="C18" s="38"/>
      <c r="D18" s="38"/>
      <c r="E18" s="208"/>
      <c r="F18" s="209"/>
      <c r="G18" s="198"/>
    </row>
    <row r="19" spans="1:7" ht="18.95" customHeight="1">
      <c r="A19" s="211"/>
      <c r="B19" s="6"/>
      <c r="C19" s="38"/>
      <c r="D19" s="38"/>
      <c r="E19" s="208"/>
      <c r="F19" s="209"/>
      <c r="G19" s="198"/>
    </row>
    <row r="20" spans="1:7" ht="18.95" customHeight="1">
      <c r="A20" s="211"/>
      <c r="B20" s="6"/>
      <c r="C20" s="38"/>
      <c r="D20" s="38"/>
      <c r="E20" s="208"/>
      <c r="F20" s="209"/>
      <c r="G20" s="198"/>
    </row>
    <row r="21" spans="1:7" ht="18.95" customHeight="1">
      <c r="A21" s="211"/>
      <c r="B21" s="6"/>
      <c r="C21" s="38"/>
      <c r="D21" s="38"/>
      <c r="E21" s="208"/>
      <c r="F21" s="209"/>
      <c r="G21" s="198"/>
    </row>
    <row r="22" spans="1:7" ht="18.95" customHeight="1">
      <c r="A22" s="212"/>
      <c r="B22" s="6"/>
      <c r="C22" s="38"/>
      <c r="D22" s="38"/>
      <c r="E22" s="208"/>
      <c r="F22" s="209"/>
      <c r="G22" s="198"/>
    </row>
    <row r="23" spans="1:7" ht="20.100000000000001" customHeight="1">
      <c r="A23" s="213" t="s">
        <v>9</v>
      </c>
      <c r="B23" s="6"/>
      <c r="C23" s="38"/>
      <c r="D23" s="38"/>
      <c r="E23" s="214"/>
      <c r="F23" s="214"/>
      <c r="G23" s="214"/>
    </row>
    <row r="24" spans="1:7" ht="21" customHeight="1">
      <c r="A24" s="213"/>
      <c r="B24" s="6"/>
      <c r="C24" s="38"/>
      <c r="D24" s="38"/>
      <c r="E24" s="214"/>
      <c r="F24" s="214"/>
      <c r="G24" s="214"/>
    </row>
    <row r="25" spans="1:7" ht="18.95" customHeight="1">
      <c r="A25" s="213"/>
      <c r="B25" s="6"/>
      <c r="C25" s="38"/>
      <c r="D25" s="38"/>
      <c r="E25" s="214"/>
      <c r="F25" s="214"/>
      <c r="G25" s="214"/>
    </row>
    <row r="26" spans="1:7" ht="18.95" customHeight="1">
      <c r="A26" s="213"/>
      <c r="B26" s="6"/>
      <c r="C26" s="38"/>
      <c r="D26" s="38"/>
      <c r="E26" s="214"/>
      <c r="F26" s="214"/>
      <c r="G26" s="214"/>
    </row>
    <row r="27" spans="1:7" ht="18.95" customHeight="1">
      <c r="A27" s="213"/>
      <c r="B27" s="6"/>
      <c r="C27" s="38"/>
      <c r="D27" s="38"/>
      <c r="E27" s="208"/>
      <c r="F27" s="209"/>
      <c r="G27" s="198"/>
    </row>
    <row r="28" spans="1:7" ht="21.95" customHeight="1">
      <c r="A28" s="213"/>
      <c r="B28" s="6"/>
      <c r="C28" s="38"/>
      <c r="D28" s="38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123</v>
      </c>
      <c r="C30" s="216"/>
      <c r="D30" s="213" t="s">
        <v>30</v>
      </c>
      <c r="E30" s="217" t="s">
        <v>174</v>
      </c>
      <c r="F30" s="218"/>
      <c r="G30" s="219"/>
    </row>
    <row r="31" spans="1:7" ht="18" customHeight="1">
      <c r="A31" s="213"/>
      <c r="B31" s="220" t="s">
        <v>124</v>
      </c>
      <c r="C31" s="220"/>
      <c r="D31" s="213"/>
      <c r="E31" s="221" t="s">
        <v>175</v>
      </c>
      <c r="F31" s="222"/>
      <c r="G31" s="223"/>
    </row>
    <row r="32" spans="1:7" ht="18" customHeight="1">
      <c r="A32" s="213"/>
      <c r="B32" s="220" t="s">
        <v>125</v>
      </c>
      <c r="C32" s="220"/>
      <c r="D32" s="213"/>
      <c r="E32" s="221"/>
      <c r="F32" s="222"/>
      <c r="G32" s="223"/>
    </row>
    <row r="33" spans="1:7" ht="18" customHeight="1">
      <c r="A33" s="213"/>
      <c r="B33" s="220" t="s">
        <v>126</v>
      </c>
      <c r="C33" s="220"/>
      <c r="D33" s="213"/>
      <c r="E33" s="221"/>
      <c r="F33" s="222"/>
      <c r="G33" s="223"/>
    </row>
    <row r="34" spans="1:7" ht="18" customHeight="1">
      <c r="A34" s="213"/>
      <c r="B34" s="250" t="s">
        <v>127</v>
      </c>
      <c r="C34" s="250"/>
      <c r="D34" s="213"/>
      <c r="E34" s="221"/>
      <c r="F34" s="222"/>
      <c r="G34" s="223"/>
    </row>
    <row r="35" spans="1:7" ht="18.95" customHeight="1">
      <c r="A35" s="213"/>
      <c r="B35" s="226"/>
      <c r="C35" s="226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128</v>
      </c>
      <c r="C40" s="237"/>
      <c r="D40" s="237"/>
      <c r="E40" s="210" t="s">
        <v>6</v>
      </c>
      <c r="F40" s="238" t="s">
        <v>176</v>
      </c>
      <c r="G40" s="238"/>
    </row>
    <row r="41" spans="1:7" ht="20.100000000000001" customHeight="1">
      <c r="A41" s="211"/>
      <c r="B41" s="237" t="s">
        <v>129</v>
      </c>
      <c r="C41" s="237"/>
      <c r="D41" s="237"/>
      <c r="E41" s="211"/>
      <c r="F41" s="238" t="s">
        <v>177</v>
      </c>
      <c r="G41" s="238"/>
    </row>
    <row r="42" spans="1:7" ht="20.100000000000001" customHeight="1">
      <c r="A42" s="211"/>
      <c r="B42" s="237" t="s">
        <v>130</v>
      </c>
      <c r="C42" s="237"/>
      <c r="D42" s="237"/>
      <c r="E42" s="211"/>
      <c r="F42" s="238"/>
      <c r="G42" s="238"/>
    </row>
    <row r="43" spans="1:7" ht="20.100000000000001" customHeight="1">
      <c r="A43" s="211"/>
      <c r="B43" s="237" t="s">
        <v>131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/>
      <c r="C44" s="233"/>
      <c r="D44" s="234"/>
      <c r="E44" s="211"/>
      <c r="F44" s="235"/>
      <c r="G44" s="236"/>
    </row>
    <row r="45" spans="1:7" ht="20.100000000000001" customHeight="1">
      <c r="A45" s="211"/>
      <c r="B45" s="232"/>
      <c r="C45" s="233"/>
      <c r="D45" s="234"/>
      <c r="E45" s="211"/>
      <c r="F45" s="235"/>
      <c r="G45" s="236"/>
    </row>
    <row r="46" spans="1:7" ht="20.100000000000001" customHeight="1">
      <c r="A46" s="211"/>
      <c r="B46" s="237"/>
      <c r="C46" s="237"/>
      <c r="D46" s="237"/>
      <c r="E46" s="211"/>
      <c r="F46" s="238"/>
      <c r="G46" s="238"/>
    </row>
    <row r="47" spans="1:7" ht="20.100000000000001" customHeight="1">
      <c r="A47" s="212"/>
      <c r="B47" s="237"/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4200</v>
      </c>
      <c r="C50" s="10" t="s">
        <v>133</v>
      </c>
      <c r="D50" s="246"/>
      <c r="E50" s="7"/>
      <c r="F50" s="249"/>
      <c r="G50" s="249"/>
    </row>
    <row r="51" spans="1:7" ht="20.100000000000001" customHeight="1">
      <c r="A51" s="246"/>
      <c r="B51" s="9">
        <v>2800</v>
      </c>
      <c r="C51" s="10" t="s">
        <v>132</v>
      </c>
      <c r="D51" s="246"/>
      <c r="E51" s="7"/>
      <c r="F51" s="249"/>
      <c r="G51" s="249"/>
    </row>
    <row r="52" spans="1:7" ht="20.100000000000001" customHeight="1">
      <c r="A52" s="246"/>
      <c r="B52" s="9"/>
      <c r="C52" s="10"/>
      <c r="D52" s="246"/>
      <c r="E52" s="7"/>
      <c r="F52" s="230"/>
      <c r="G52" s="231"/>
    </row>
    <row r="53" spans="1:7" ht="20.100000000000001" customHeight="1">
      <c r="A53" s="246"/>
      <c r="B53" s="9"/>
      <c r="C53" s="10"/>
      <c r="D53" s="246"/>
      <c r="E53" s="7"/>
      <c r="F53" s="230"/>
      <c r="G53" s="231"/>
    </row>
    <row r="54" spans="1:7" ht="20.100000000000001" customHeight="1">
      <c r="A54" s="246"/>
      <c r="B54" s="9"/>
      <c r="C54" s="10"/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f>SUM(B50:B57)</f>
        <v>7000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33" sqref="E33:G33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22</v>
      </c>
      <c r="B1" s="185"/>
      <c r="C1" s="185"/>
      <c r="D1" s="185"/>
      <c r="E1" s="185"/>
      <c r="F1" s="185"/>
      <c r="G1" s="185"/>
    </row>
    <row r="2" spans="1:8" ht="20.100000000000001" customHeight="1">
      <c r="A2" s="43" t="s">
        <v>24</v>
      </c>
      <c r="B2" s="186" t="s">
        <v>134</v>
      </c>
      <c r="C2" s="187"/>
      <c r="D2" s="43" t="s">
        <v>1</v>
      </c>
      <c r="E2" s="43" t="s">
        <v>135</v>
      </c>
      <c r="F2" s="44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42" t="s">
        <v>23</v>
      </c>
      <c r="F3" s="42"/>
      <c r="G3" s="191"/>
      <c r="H3" s="191"/>
    </row>
    <row r="4" spans="1:8" ht="20.100000000000001" customHeight="1">
      <c r="A4" s="43" t="s">
        <v>2</v>
      </c>
      <c r="B4" s="192">
        <v>711050</v>
      </c>
      <c r="C4" s="193"/>
      <c r="D4" s="190"/>
      <c r="E4" s="194" t="s">
        <v>33</v>
      </c>
      <c r="F4" s="195"/>
      <c r="G4" s="196"/>
    </row>
    <row r="5" spans="1:8" ht="20.100000000000001" customHeight="1">
      <c r="A5" s="43" t="s">
        <v>3</v>
      </c>
      <c r="B5" s="197">
        <f>B6-B4</f>
        <v>1262000</v>
      </c>
      <c r="C5" s="198"/>
      <c r="D5" s="190"/>
      <c r="E5" s="199" t="s">
        <v>34</v>
      </c>
      <c r="F5" s="200"/>
      <c r="G5" s="201"/>
    </row>
    <row r="6" spans="1:8" ht="20.100000000000001" customHeight="1">
      <c r="A6" s="43" t="s">
        <v>4</v>
      </c>
      <c r="B6" s="192">
        <v>1973050</v>
      </c>
      <c r="C6" s="193"/>
      <c r="D6" s="190"/>
      <c r="E6" s="202" t="s">
        <v>35</v>
      </c>
      <c r="F6" s="203"/>
      <c r="G6" s="204"/>
    </row>
    <row r="7" spans="1:8" ht="27.95" customHeight="1">
      <c r="A7" s="41" t="s">
        <v>14</v>
      </c>
      <c r="B7" s="41"/>
      <c r="C7" s="41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167</v>
      </c>
      <c r="C8" s="1">
        <v>6</v>
      </c>
      <c r="D8" s="205" t="s">
        <v>5</v>
      </c>
      <c r="E8" s="1" t="s">
        <v>136</v>
      </c>
      <c r="F8" s="44"/>
      <c r="G8" s="5"/>
    </row>
    <row r="9" spans="1:8" ht="20.100000000000001" customHeight="1">
      <c r="A9" s="199"/>
      <c r="B9" s="1" t="s">
        <v>52</v>
      </c>
      <c r="C9" s="1">
        <v>5</v>
      </c>
      <c r="D9" s="206"/>
      <c r="E9" s="8" t="s">
        <v>49</v>
      </c>
      <c r="F9" s="44"/>
      <c r="G9" s="44"/>
    </row>
    <row r="10" spans="1:8" ht="20.100000000000001" customHeight="1">
      <c r="A10" s="199"/>
      <c r="B10" s="1" t="s">
        <v>168</v>
      </c>
      <c r="C10" s="1">
        <v>5</v>
      </c>
      <c r="D10" s="206"/>
      <c r="E10" s="1" t="s">
        <v>51</v>
      </c>
      <c r="F10" s="44"/>
      <c r="G10" s="44"/>
    </row>
    <row r="11" spans="1:8" ht="20.100000000000001" customHeight="1">
      <c r="A11" s="202"/>
      <c r="B11" s="1" t="s">
        <v>53</v>
      </c>
      <c r="C11" s="1">
        <v>4</v>
      </c>
      <c r="D11" s="207"/>
      <c r="E11" s="8"/>
      <c r="F11" s="44"/>
      <c r="G11" s="44"/>
    </row>
    <row r="12" spans="1:8" ht="27.95" customHeight="1">
      <c r="A12" s="41" t="s">
        <v>21</v>
      </c>
      <c r="B12" s="41"/>
      <c r="C12" s="41"/>
      <c r="D12" s="41"/>
      <c r="E12" s="2"/>
      <c r="F12" s="2"/>
      <c r="G12" s="45"/>
    </row>
    <row r="13" spans="1:8" ht="18.95" customHeight="1">
      <c r="A13" s="1"/>
      <c r="B13" s="44" t="s">
        <v>7</v>
      </c>
      <c r="C13" s="44" t="s">
        <v>10</v>
      </c>
      <c r="D13" s="44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6.25E-2</v>
      </c>
      <c r="C14" s="43" t="s">
        <v>137</v>
      </c>
      <c r="D14" s="43">
        <v>3</v>
      </c>
      <c r="E14" s="208"/>
      <c r="F14" s="209"/>
      <c r="G14" s="198"/>
    </row>
    <row r="15" spans="1:8" ht="18.95" customHeight="1">
      <c r="A15" s="211"/>
      <c r="B15" s="6"/>
      <c r="C15" s="43"/>
      <c r="D15" s="43"/>
      <c r="E15" s="208"/>
      <c r="F15" s="209"/>
      <c r="G15" s="198"/>
    </row>
    <row r="16" spans="1:8" ht="18.95" customHeight="1">
      <c r="A16" s="211"/>
      <c r="B16" s="6"/>
      <c r="C16" s="43"/>
      <c r="D16" s="43"/>
      <c r="E16" s="208"/>
      <c r="F16" s="209"/>
      <c r="G16" s="198"/>
    </row>
    <row r="17" spans="1:7" ht="18.95" customHeight="1">
      <c r="A17" s="211"/>
      <c r="B17" s="6"/>
      <c r="C17" s="43"/>
      <c r="D17" s="43"/>
      <c r="E17" s="208"/>
      <c r="F17" s="209"/>
      <c r="G17" s="198"/>
    </row>
    <row r="18" spans="1:7" ht="18.95" customHeight="1">
      <c r="A18" s="211"/>
      <c r="B18" s="6"/>
      <c r="C18" s="43"/>
      <c r="D18" s="43"/>
      <c r="E18" s="208"/>
      <c r="F18" s="209"/>
      <c r="G18" s="198"/>
    </row>
    <row r="19" spans="1:7" ht="18.95" customHeight="1">
      <c r="A19" s="211"/>
      <c r="B19" s="6"/>
      <c r="C19" s="43"/>
      <c r="D19" s="43"/>
      <c r="E19" s="208"/>
      <c r="F19" s="209"/>
      <c r="G19" s="198"/>
    </row>
    <row r="20" spans="1:7" ht="18.95" customHeight="1">
      <c r="A20" s="211"/>
      <c r="B20" s="6"/>
      <c r="C20" s="43"/>
      <c r="D20" s="43"/>
      <c r="E20" s="208"/>
      <c r="F20" s="209"/>
      <c r="G20" s="198"/>
    </row>
    <row r="21" spans="1:7" ht="18.95" customHeight="1">
      <c r="A21" s="211"/>
      <c r="B21" s="6"/>
      <c r="C21" s="43"/>
      <c r="D21" s="43"/>
      <c r="E21" s="208"/>
      <c r="F21" s="209"/>
      <c r="G21" s="198"/>
    </row>
    <row r="22" spans="1:7" ht="18.95" customHeight="1">
      <c r="A22" s="212"/>
      <c r="B22" s="6"/>
      <c r="C22" s="43"/>
      <c r="D22" s="43"/>
      <c r="E22" s="208"/>
      <c r="F22" s="209"/>
      <c r="G22" s="198"/>
    </row>
    <row r="23" spans="1:7" ht="20.100000000000001" customHeight="1">
      <c r="A23" s="213" t="s">
        <v>9</v>
      </c>
      <c r="B23" s="6">
        <v>0.3125</v>
      </c>
      <c r="C23" s="43" t="s">
        <v>138</v>
      </c>
      <c r="D23" s="43">
        <v>6</v>
      </c>
      <c r="E23" s="214"/>
      <c r="F23" s="214"/>
      <c r="G23" s="214"/>
    </row>
    <row r="24" spans="1:7" ht="21" customHeight="1">
      <c r="A24" s="213"/>
      <c r="B24" s="6"/>
      <c r="C24" s="43"/>
      <c r="D24" s="43"/>
      <c r="E24" s="214"/>
      <c r="F24" s="214"/>
      <c r="G24" s="214"/>
    </row>
    <row r="25" spans="1:7" ht="18.95" customHeight="1">
      <c r="A25" s="213"/>
      <c r="B25" s="6"/>
      <c r="C25" s="43"/>
      <c r="D25" s="43"/>
      <c r="E25" s="214"/>
      <c r="F25" s="214"/>
      <c r="G25" s="214"/>
    </row>
    <row r="26" spans="1:7" ht="18.95" customHeight="1">
      <c r="A26" s="213"/>
      <c r="B26" s="6"/>
      <c r="C26" s="43"/>
      <c r="D26" s="43"/>
      <c r="E26" s="214"/>
      <c r="F26" s="214"/>
      <c r="G26" s="214"/>
    </row>
    <row r="27" spans="1:7" ht="18.95" customHeight="1">
      <c r="A27" s="213"/>
      <c r="B27" s="6"/>
      <c r="C27" s="43"/>
      <c r="D27" s="43"/>
      <c r="E27" s="208"/>
      <c r="F27" s="209"/>
      <c r="G27" s="198"/>
    </row>
    <row r="28" spans="1:7" ht="21.95" customHeight="1">
      <c r="A28" s="213"/>
      <c r="B28" s="6"/>
      <c r="C28" s="43"/>
      <c r="D28" s="43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139</v>
      </c>
      <c r="C30" s="216"/>
      <c r="D30" s="213" t="s">
        <v>30</v>
      </c>
      <c r="E30" s="217" t="s">
        <v>178</v>
      </c>
      <c r="F30" s="218"/>
      <c r="G30" s="219"/>
    </row>
    <row r="31" spans="1:7" ht="18" customHeight="1">
      <c r="A31" s="213"/>
      <c r="B31" s="220" t="s">
        <v>140</v>
      </c>
      <c r="C31" s="220"/>
      <c r="D31" s="213"/>
      <c r="E31" s="221" t="s">
        <v>179</v>
      </c>
      <c r="F31" s="222"/>
      <c r="G31" s="223"/>
    </row>
    <row r="32" spans="1:7" ht="18" customHeight="1">
      <c r="A32" s="213"/>
      <c r="B32" s="220" t="s">
        <v>149</v>
      </c>
      <c r="C32" s="220"/>
      <c r="D32" s="213"/>
      <c r="E32" s="221" t="s">
        <v>180</v>
      </c>
      <c r="F32" s="222"/>
      <c r="G32" s="223"/>
    </row>
    <row r="33" spans="1:7" ht="18" customHeight="1">
      <c r="A33" s="213"/>
      <c r="B33" s="220" t="s">
        <v>141</v>
      </c>
      <c r="C33" s="220"/>
      <c r="D33" s="213"/>
      <c r="E33" s="221" t="s">
        <v>181</v>
      </c>
      <c r="F33" s="222"/>
      <c r="G33" s="223"/>
    </row>
    <row r="34" spans="1:7" ht="18" customHeight="1">
      <c r="A34" s="213"/>
      <c r="B34" s="250" t="s">
        <v>142</v>
      </c>
      <c r="C34" s="250"/>
      <c r="D34" s="213"/>
      <c r="E34" s="221" t="s">
        <v>182</v>
      </c>
      <c r="F34" s="222"/>
      <c r="G34" s="223"/>
    </row>
    <row r="35" spans="1:7" ht="18.95" customHeight="1">
      <c r="A35" s="213"/>
      <c r="B35" s="250" t="s">
        <v>143</v>
      </c>
      <c r="C35" s="250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144</v>
      </c>
      <c r="C40" s="237"/>
      <c r="D40" s="237"/>
      <c r="E40" s="210" t="s">
        <v>6</v>
      </c>
      <c r="F40" s="238"/>
      <c r="G40" s="238"/>
    </row>
    <row r="41" spans="1:7" ht="20.100000000000001" customHeight="1">
      <c r="A41" s="211"/>
      <c r="B41" s="237" t="s">
        <v>145</v>
      </c>
      <c r="C41" s="237"/>
      <c r="D41" s="237"/>
      <c r="E41" s="211"/>
      <c r="F41" s="238"/>
      <c r="G41" s="238"/>
    </row>
    <row r="42" spans="1:7" ht="20.100000000000001" customHeight="1">
      <c r="A42" s="211"/>
      <c r="B42" s="237" t="s">
        <v>150</v>
      </c>
      <c r="C42" s="237"/>
      <c r="D42" s="237"/>
      <c r="E42" s="211"/>
      <c r="F42" s="238"/>
      <c r="G42" s="238"/>
    </row>
    <row r="43" spans="1:7" ht="20.100000000000001" customHeight="1">
      <c r="A43" s="211"/>
      <c r="B43" s="237" t="s">
        <v>151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/>
      <c r="C44" s="233"/>
      <c r="D44" s="234"/>
      <c r="E44" s="211"/>
      <c r="F44" s="235"/>
      <c r="G44" s="236"/>
    </row>
    <row r="45" spans="1:7" ht="20.100000000000001" customHeight="1">
      <c r="A45" s="211"/>
      <c r="B45" s="232"/>
      <c r="C45" s="233"/>
      <c r="D45" s="234"/>
      <c r="E45" s="211"/>
      <c r="F45" s="235"/>
      <c r="G45" s="236"/>
    </row>
    <row r="46" spans="1:7" ht="20.100000000000001" customHeight="1">
      <c r="A46" s="211"/>
      <c r="B46" s="237"/>
      <c r="C46" s="237"/>
      <c r="D46" s="237"/>
      <c r="E46" s="211"/>
      <c r="F46" s="238"/>
      <c r="G46" s="238"/>
    </row>
    <row r="47" spans="1:7" ht="20.100000000000001" customHeight="1">
      <c r="A47" s="212"/>
      <c r="B47" s="237"/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2000</v>
      </c>
      <c r="C50" s="10" t="s">
        <v>146</v>
      </c>
      <c r="D50" s="246"/>
      <c r="E50" s="7"/>
      <c r="F50" s="249"/>
      <c r="G50" s="249"/>
    </row>
    <row r="51" spans="1:7" ht="20.100000000000001" customHeight="1">
      <c r="A51" s="246"/>
      <c r="B51" s="9">
        <v>5500</v>
      </c>
      <c r="C51" s="10" t="s">
        <v>152</v>
      </c>
      <c r="D51" s="246"/>
      <c r="E51" s="7"/>
      <c r="F51" s="249"/>
      <c r="G51" s="249"/>
    </row>
    <row r="52" spans="1:7" ht="20.100000000000001" customHeight="1">
      <c r="A52" s="246"/>
      <c r="B52" s="9">
        <v>6500</v>
      </c>
      <c r="C52" s="10" t="s">
        <v>147</v>
      </c>
      <c r="D52" s="246"/>
      <c r="E52" s="7"/>
      <c r="F52" s="230"/>
      <c r="G52" s="231"/>
    </row>
    <row r="53" spans="1:7" ht="20.100000000000001" customHeight="1">
      <c r="A53" s="246"/>
      <c r="B53" s="9"/>
      <c r="C53" s="10"/>
      <c r="D53" s="246"/>
      <c r="E53" s="7"/>
      <c r="F53" s="230"/>
      <c r="G53" s="231"/>
    </row>
    <row r="54" spans="1:7" ht="20.100000000000001" customHeight="1">
      <c r="A54" s="246"/>
      <c r="B54" s="9"/>
      <c r="C54" s="10"/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f>SUM(B50:B57)</f>
        <v>14000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B58" sqref="B5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22</v>
      </c>
      <c r="B1" s="185"/>
      <c r="C1" s="185"/>
      <c r="D1" s="185"/>
      <c r="E1" s="185"/>
      <c r="F1" s="185"/>
      <c r="G1" s="185"/>
    </row>
    <row r="2" spans="1:8" ht="20.100000000000001" customHeight="1">
      <c r="A2" s="48" t="s">
        <v>24</v>
      </c>
      <c r="B2" s="186" t="s">
        <v>148</v>
      </c>
      <c r="C2" s="187"/>
      <c r="D2" s="48" t="s">
        <v>1</v>
      </c>
      <c r="E2" s="48" t="s">
        <v>25</v>
      </c>
      <c r="F2" s="49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46" t="s">
        <v>23</v>
      </c>
      <c r="F3" s="46"/>
      <c r="G3" s="191"/>
      <c r="H3" s="191"/>
    </row>
    <row r="4" spans="1:8" ht="20.100000000000001" customHeight="1">
      <c r="A4" s="48" t="s">
        <v>2</v>
      </c>
      <c r="B4" s="192"/>
      <c r="C4" s="193"/>
      <c r="D4" s="190"/>
      <c r="E4" s="194" t="s">
        <v>33</v>
      </c>
      <c r="F4" s="195"/>
      <c r="G4" s="196"/>
    </row>
    <row r="5" spans="1:8" ht="20.100000000000001" customHeight="1">
      <c r="A5" s="48" t="s">
        <v>3</v>
      </c>
      <c r="B5" s="197"/>
      <c r="C5" s="198"/>
      <c r="D5" s="190"/>
      <c r="E5" s="199" t="s">
        <v>34</v>
      </c>
      <c r="F5" s="200"/>
      <c r="G5" s="201"/>
    </row>
    <row r="6" spans="1:8" ht="20.100000000000001" customHeight="1">
      <c r="A6" s="48" t="s">
        <v>4</v>
      </c>
      <c r="B6" s="192">
        <v>2008030</v>
      </c>
      <c r="C6" s="193"/>
      <c r="D6" s="190"/>
      <c r="E6" s="202" t="s">
        <v>35</v>
      </c>
      <c r="F6" s="203"/>
      <c r="G6" s="204"/>
    </row>
    <row r="7" spans="1:8" ht="27.95" customHeight="1">
      <c r="A7" s="50" t="s">
        <v>14</v>
      </c>
      <c r="B7" s="50"/>
      <c r="C7" s="50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183</v>
      </c>
      <c r="C8" s="1">
        <v>6</v>
      </c>
      <c r="D8" s="205" t="s">
        <v>5</v>
      </c>
      <c r="E8" s="1" t="s">
        <v>136</v>
      </c>
      <c r="F8" s="49"/>
      <c r="G8" s="5"/>
    </row>
    <row r="9" spans="1:8" ht="20.100000000000001" customHeight="1">
      <c r="A9" s="199"/>
      <c r="B9" s="1" t="s">
        <v>184</v>
      </c>
      <c r="C9" s="1">
        <v>5</v>
      </c>
      <c r="D9" s="206"/>
      <c r="E9" s="1" t="s">
        <v>86</v>
      </c>
      <c r="F9" s="49"/>
      <c r="G9" s="49"/>
    </row>
    <row r="10" spans="1:8" ht="20.100000000000001" customHeight="1">
      <c r="A10" s="199"/>
      <c r="B10" s="1" t="s">
        <v>185</v>
      </c>
      <c r="C10" s="1">
        <v>4</v>
      </c>
      <c r="D10" s="206"/>
      <c r="E10" s="1" t="s">
        <v>153</v>
      </c>
      <c r="F10" s="49"/>
      <c r="G10" s="49"/>
    </row>
    <row r="11" spans="1:8" ht="20.100000000000001" customHeight="1">
      <c r="A11" s="202"/>
      <c r="B11" s="1" t="s">
        <v>52</v>
      </c>
      <c r="C11" s="1">
        <v>4</v>
      </c>
      <c r="D11" s="207"/>
      <c r="E11" s="8"/>
      <c r="F11" s="49"/>
      <c r="G11" s="49"/>
    </row>
    <row r="12" spans="1:8" ht="27.95" customHeight="1">
      <c r="A12" s="50" t="s">
        <v>21</v>
      </c>
      <c r="B12" s="50"/>
      <c r="C12" s="50"/>
      <c r="D12" s="50"/>
      <c r="E12" s="2"/>
      <c r="F12" s="2"/>
      <c r="G12" s="47"/>
    </row>
    <row r="13" spans="1:8" ht="18.95" customHeight="1">
      <c r="A13" s="1"/>
      <c r="B13" s="49" t="s">
        <v>7</v>
      </c>
      <c r="C13" s="49" t="s">
        <v>10</v>
      </c>
      <c r="D13" s="49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/>
      <c r="C14" s="48"/>
      <c r="D14" s="48"/>
      <c r="E14" s="208"/>
      <c r="F14" s="209"/>
      <c r="G14" s="198"/>
    </row>
    <row r="15" spans="1:8" ht="18.95" customHeight="1">
      <c r="A15" s="211"/>
      <c r="B15" s="6"/>
      <c r="C15" s="48"/>
      <c r="D15" s="48"/>
      <c r="E15" s="208"/>
      <c r="F15" s="209"/>
      <c r="G15" s="198"/>
    </row>
    <row r="16" spans="1:8" ht="18.95" customHeight="1">
      <c r="A16" s="211"/>
      <c r="B16" s="6"/>
      <c r="C16" s="48"/>
      <c r="D16" s="48"/>
      <c r="E16" s="208"/>
      <c r="F16" s="209"/>
      <c r="G16" s="198"/>
    </row>
    <row r="17" spans="1:7" ht="18.95" customHeight="1">
      <c r="A17" s="211"/>
      <c r="B17" s="6"/>
      <c r="C17" s="48"/>
      <c r="D17" s="48"/>
      <c r="E17" s="208"/>
      <c r="F17" s="209"/>
      <c r="G17" s="198"/>
    </row>
    <row r="18" spans="1:7" ht="18.95" customHeight="1">
      <c r="A18" s="211"/>
      <c r="B18" s="6"/>
      <c r="C18" s="48"/>
      <c r="D18" s="48"/>
      <c r="E18" s="208"/>
      <c r="F18" s="209"/>
      <c r="G18" s="198"/>
    </row>
    <row r="19" spans="1:7" ht="18.95" customHeight="1">
      <c r="A19" s="211"/>
      <c r="B19" s="6"/>
      <c r="C19" s="48"/>
      <c r="D19" s="48"/>
      <c r="E19" s="208"/>
      <c r="F19" s="209"/>
      <c r="G19" s="198"/>
    </row>
    <row r="20" spans="1:7" ht="18.95" customHeight="1">
      <c r="A20" s="211"/>
      <c r="B20" s="6"/>
      <c r="C20" s="48"/>
      <c r="D20" s="48"/>
      <c r="E20" s="208"/>
      <c r="F20" s="209"/>
      <c r="G20" s="198"/>
    </row>
    <row r="21" spans="1:7" ht="18.95" customHeight="1">
      <c r="A21" s="211"/>
      <c r="B21" s="6"/>
      <c r="C21" s="48"/>
      <c r="D21" s="48"/>
      <c r="E21" s="208"/>
      <c r="F21" s="209"/>
      <c r="G21" s="198"/>
    </row>
    <row r="22" spans="1:7" ht="18.95" customHeight="1">
      <c r="A22" s="212"/>
      <c r="B22" s="6"/>
      <c r="C22" s="48"/>
      <c r="D22" s="48"/>
      <c r="E22" s="208"/>
      <c r="F22" s="209"/>
      <c r="G22" s="198"/>
    </row>
    <row r="23" spans="1:7" ht="20.100000000000001" customHeight="1">
      <c r="A23" s="213" t="s">
        <v>9</v>
      </c>
      <c r="B23" s="6"/>
      <c r="C23" s="48"/>
      <c r="D23" s="48"/>
      <c r="E23" s="214"/>
      <c r="F23" s="214"/>
      <c r="G23" s="214"/>
    </row>
    <row r="24" spans="1:7" ht="21" customHeight="1">
      <c r="A24" s="213"/>
      <c r="B24" s="6"/>
      <c r="C24" s="48"/>
      <c r="D24" s="48"/>
      <c r="E24" s="214"/>
      <c r="F24" s="214"/>
      <c r="G24" s="214"/>
    </row>
    <row r="25" spans="1:7" ht="18.95" customHeight="1">
      <c r="A25" s="213"/>
      <c r="B25" s="6"/>
      <c r="C25" s="48"/>
      <c r="D25" s="48"/>
      <c r="E25" s="214"/>
      <c r="F25" s="214"/>
      <c r="G25" s="214"/>
    </row>
    <row r="26" spans="1:7" ht="18.95" customHeight="1">
      <c r="A26" s="213"/>
      <c r="B26" s="6"/>
      <c r="C26" s="48"/>
      <c r="D26" s="48"/>
      <c r="E26" s="214"/>
      <c r="F26" s="214"/>
      <c r="G26" s="214"/>
    </row>
    <row r="27" spans="1:7" ht="18.95" customHeight="1">
      <c r="A27" s="213"/>
      <c r="B27" s="6"/>
      <c r="C27" s="48"/>
      <c r="D27" s="48"/>
      <c r="E27" s="208"/>
      <c r="F27" s="209"/>
      <c r="G27" s="198"/>
    </row>
    <row r="28" spans="1:7" ht="21.95" customHeight="1">
      <c r="A28" s="213"/>
      <c r="B28" s="6"/>
      <c r="C28" s="48"/>
      <c r="D28" s="48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154</v>
      </c>
      <c r="C30" s="216"/>
      <c r="D30" s="213" t="s">
        <v>30</v>
      </c>
      <c r="E30" s="217" t="s">
        <v>186</v>
      </c>
      <c r="F30" s="218"/>
      <c r="G30" s="219"/>
    </row>
    <row r="31" spans="1:7" ht="18" customHeight="1">
      <c r="A31" s="213"/>
      <c r="B31" s="220" t="s">
        <v>157</v>
      </c>
      <c r="C31" s="220"/>
      <c r="D31" s="213"/>
      <c r="E31" s="221" t="s">
        <v>187</v>
      </c>
      <c r="F31" s="222"/>
      <c r="G31" s="223"/>
    </row>
    <row r="32" spans="1:7" ht="18" customHeight="1">
      <c r="A32" s="213"/>
      <c r="B32" s="220" t="s">
        <v>159</v>
      </c>
      <c r="C32" s="220"/>
      <c r="D32" s="213"/>
      <c r="E32" s="221" t="s">
        <v>188</v>
      </c>
      <c r="F32" s="222"/>
      <c r="G32" s="223"/>
    </row>
    <row r="33" spans="1:7" ht="18" customHeight="1">
      <c r="A33" s="213"/>
      <c r="B33" s="220" t="s">
        <v>160</v>
      </c>
      <c r="C33" s="220"/>
      <c r="D33" s="213"/>
      <c r="E33" s="221" t="s">
        <v>189</v>
      </c>
      <c r="F33" s="222"/>
      <c r="G33" s="223"/>
    </row>
    <row r="34" spans="1:7" ht="18" customHeight="1">
      <c r="A34" s="213"/>
      <c r="B34" s="220" t="s">
        <v>158</v>
      </c>
      <c r="C34" s="220"/>
      <c r="D34" s="213"/>
      <c r="E34" s="221"/>
      <c r="F34" s="222"/>
      <c r="G34" s="223"/>
    </row>
    <row r="35" spans="1:7" ht="18.95" customHeight="1">
      <c r="A35" s="213"/>
      <c r="B35" s="215" t="s">
        <v>155</v>
      </c>
      <c r="C35" s="216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156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161</v>
      </c>
      <c r="C40" s="237"/>
      <c r="D40" s="237"/>
      <c r="E40" s="210" t="s">
        <v>6</v>
      </c>
      <c r="F40" s="238"/>
      <c r="G40" s="238"/>
    </row>
    <row r="41" spans="1:7" ht="20.100000000000001" customHeight="1">
      <c r="A41" s="211"/>
      <c r="B41" s="237" t="s">
        <v>162</v>
      </c>
      <c r="C41" s="237"/>
      <c r="D41" s="237"/>
      <c r="E41" s="211"/>
      <c r="F41" s="238"/>
      <c r="G41" s="238"/>
    </row>
    <row r="42" spans="1:7" ht="20.100000000000001" customHeight="1">
      <c r="A42" s="211"/>
      <c r="B42" s="237" t="s">
        <v>163</v>
      </c>
      <c r="C42" s="237"/>
      <c r="D42" s="237"/>
      <c r="E42" s="211"/>
      <c r="F42" s="238"/>
      <c r="G42" s="238"/>
    </row>
    <row r="43" spans="1:7" ht="20.100000000000001" customHeight="1">
      <c r="A43" s="211"/>
      <c r="B43" s="237" t="s">
        <v>164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 t="s">
        <v>165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166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 t="s">
        <v>163</v>
      </c>
      <c r="C46" s="237"/>
      <c r="D46" s="237"/>
      <c r="E46" s="211"/>
      <c r="F46" s="238"/>
      <c r="G46" s="238"/>
    </row>
    <row r="47" spans="1:7" ht="20.100000000000001" customHeight="1">
      <c r="A47" s="212"/>
      <c r="B47" s="237"/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3000</v>
      </c>
      <c r="C50" s="10" t="s">
        <v>173</v>
      </c>
      <c r="D50" s="246"/>
      <c r="E50" s="7"/>
      <c r="F50" s="249"/>
      <c r="G50" s="249"/>
    </row>
    <row r="51" spans="1:7" ht="20.100000000000001" customHeight="1">
      <c r="A51" s="246"/>
      <c r="B51" s="9">
        <v>18000</v>
      </c>
      <c r="C51" s="10" t="s">
        <v>172</v>
      </c>
      <c r="D51" s="246"/>
      <c r="E51" s="7"/>
      <c r="F51" s="249"/>
      <c r="G51" s="249"/>
    </row>
    <row r="52" spans="1:7" ht="20.100000000000001" customHeight="1">
      <c r="A52" s="246"/>
      <c r="B52" s="9">
        <v>1000</v>
      </c>
      <c r="C52" s="10" t="s">
        <v>171</v>
      </c>
      <c r="D52" s="246"/>
      <c r="E52" s="7"/>
      <c r="F52" s="230"/>
      <c r="G52" s="231"/>
    </row>
    <row r="53" spans="1:7" ht="20.100000000000001" customHeight="1">
      <c r="A53" s="246"/>
      <c r="B53" s="9">
        <v>10000</v>
      </c>
      <c r="C53" s="10" t="s">
        <v>170</v>
      </c>
      <c r="D53" s="246"/>
      <c r="E53" s="7"/>
      <c r="F53" s="230"/>
      <c r="G53" s="231"/>
    </row>
    <row r="54" spans="1:7" ht="20.100000000000001" customHeight="1">
      <c r="A54" s="246"/>
      <c r="B54" s="9"/>
      <c r="C54" s="10"/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f>SUM(B50:B57)</f>
        <v>32000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B9" sqref="B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22</v>
      </c>
      <c r="B1" s="185"/>
      <c r="C1" s="185"/>
      <c r="D1" s="185"/>
      <c r="E1" s="185"/>
      <c r="F1" s="185"/>
      <c r="G1" s="185"/>
    </row>
    <row r="2" spans="1:8" ht="20.100000000000001" customHeight="1">
      <c r="A2" s="53" t="s">
        <v>24</v>
      </c>
      <c r="B2" s="186" t="s">
        <v>211</v>
      </c>
      <c r="C2" s="187"/>
      <c r="D2" s="53" t="s">
        <v>1</v>
      </c>
      <c r="E2" s="53" t="s">
        <v>25</v>
      </c>
      <c r="F2" s="54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52" t="s">
        <v>23</v>
      </c>
      <c r="F3" s="52"/>
      <c r="G3" s="191"/>
      <c r="H3" s="191"/>
    </row>
    <row r="4" spans="1:8" ht="20.100000000000001" customHeight="1">
      <c r="A4" s="53" t="s">
        <v>2</v>
      </c>
      <c r="B4" s="192">
        <v>1430550</v>
      </c>
      <c r="C4" s="193"/>
      <c r="D4" s="190"/>
      <c r="E4" s="194" t="s">
        <v>222</v>
      </c>
      <c r="F4" s="195"/>
      <c r="G4" s="196"/>
    </row>
    <row r="5" spans="1:8" ht="20.100000000000001" customHeight="1">
      <c r="A5" s="53" t="s">
        <v>3</v>
      </c>
      <c r="B5" s="197">
        <f>B6-B4</f>
        <v>737350</v>
      </c>
      <c r="C5" s="198"/>
      <c r="D5" s="190"/>
      <c r="E5" s="199" t="s">
        <v>221</v>
      </c>
      <c r="F5" s="200"/>
      <c r="G5" s="201"/>
    </row>
    <row r="6" spans="1:8" ht="20.100000000000001" customHeight="1">
      <c r="A6" s="53" t="s">
        <v>4</v>
      </c>
      <c r="B6" s="192">
        <f>2097000+70900</f>
        <v>2167900</v>
      </c>
      <c r="C6" s="193"/>
      <c r="D6" s="190"/>
      <c r="E6" s="202" t="s">
        <v>35</v>
      </c>
      <c r="F6" s="203"/>
      <c r="G6" s="204"/>
    </row>
    <row r="7" spans="1:8" ht="27.95" customHeight="1">
      <c r="A7" s="51" t="s">
        <v>14</v>
      </c>
      <c r="B7" s="51"/>
      <c r="C7" s="51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52</v>
      </c>
      <c r="C8" s="1">
        <v>4</v>
      </c>
      <c r="D8" s="205" t="s">
        <v>5</v>
      </c>
      <c r="E8" s="1" t="s">
        <v>136</v>
      </c>
      <c r="F8" s="54"/>
      <c r="G8" s="5"/>
    </row>
    <row r="9" spans="1:8" ht="20.100000000000001" customHeight="1">
      <c r="A9" s="199"/>
      <c r="B9" s="1" t="s">
        <v>85</v>
      </c>
      <c r="C9" s="1">
        <v>3</v>
      </c>
      <c r="D9" s="206"/>
      <c r="E9" s="1" t="s">
        <v>86</v>
      </c>
      <c r="F9" s="54"/>
      <c r="G9" s="54"/>
    </row>
    <row r="10" spans="1:8" ht="20.100000000000001" customHeight="1">
      <c r="A10" s="199"/>
      <c r="B10" s="1" t="s">
        <v>54</v>
      </c>
      <c r="C10" s="1">
        <v>23</v>
      </c>
      <c r="D10" s="206"/>
      <c r="E10" s="1" t="s">
        <v>153</v>
      </c>
      <c r="F10" s="54"/>
      <c r="G10" s="54"/>
    </row>
    <row r="11" spans="1:8" ht="20.100000000000001" customHeight="1">
      <c r="A11" s="202"/>
      <c r="B11" s="1"/>
      <c r="C11" s="1"/>
      <c r="D11" s="207"/>
      <c r="E11" s="8"/>
      <c r="F11" s="54"/>
      <c r="G11" s="54"/>
    </row>
    <row r="12" spans="1:8" ht="27.95" customHeight="1">
      <c r="A12" s="51" t="s">
        <v>21</v>
      </c>
      <c r="B12" s="51"/>
      <c r="C12" s="51"/>
      <c r="D12" s="51"/>
      <c r="E12" s="2"/>
      <c r="F12" s="2"/>
      <c r="G12" s="55"/>
    </row>
    <row r="13" spans="1:8" ht="18.95" customHeight="1">
      <c r="A13" s="1"/>
      <c r="B13" s="54" t="s">
        <v>7</v>
      </c>
      <c r="C13" s="54" t="s">
        <v>10</v>
      </c>
      <c r="D13" s="54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4.1666666666666664E-2</v>
      </c>
      <c r="C14" s="53" t="s">
        <v>196</v>
      </c>
      <c r="D14" s="53">
        <v>7</v>
      </c>
      <c r="E14" s="208"/>
      <c r="F14" s="209"/>
      <c r="G14" s="198"/>
    </row>
    <row r="15" spans="1:8" ht="18.95" customHeight="1">
      <c r="A15" s="211"/>
      <c r="B15" s="6">
        <v>0.45833333333333331</v>
      </c>
      <c r="C15" s="53" t="s">
        <v>195</v>
      </c>
      <c r="D15" s="53">
        <v>6</v>
      </c>
      <c r="E15" s="208"/>
      <c r="F15" s="209"/>
      <c r="G15" s="198"/>
    </row>
    <row r="16" spans="1:8" ht="18.95" customHeight="1">
      <c r="A16" s="211"/>
      <c r="B16" s="6">
        <v>0.45833333333333331</v>
      </c>
      <c r="C16" s="53" t="s">
        <v>194</v>
      </c>
      <c r="D16" s="53">
        <v>3</v>
      </c>
      <c r="E16" s="208"/>
      <c r="F16" s="209"/>
      <c r="G16" s="198"/>
    </row>
    <row r="17" spans="1:7" ht="18.95" customHeight="1">
      <c r="A17" s="211"/>
      <c r="B17" s="6">
        <v>0.41666666666666669</v>
      </c>
      <c r="C17" s="53" t="s">
        <v>193</v>
      </c>
      <c r="D17" s="53">
        <v>2</v>
      </c>
      <c r="E17" s="208"/>
      <c r="F17" s="209"/>
      <c r="G17" s="198"/>
    </row>
    <row r="18" spans="1:7" ht="18.95" customHeight="1">
      <c r="A18" s="211"/>
      <c r="B18" s="6">
        <v>0.52083333333333337</v>
      </c>
      <c r="C18" s="53" t="s">
        <v>192</v>
      </c>
      <c r="D18" s="53">
        <v>6</v>
      </c>
      <c r="E18" s="208"/>
      <c r="F18" s="209"/>
      <c r="G18" s="198"/>
    </row>
    <row r="19" spans="1:7" ht="18.95" customHeight="1">
      <c r="A19" s="211"/>
      <c r="B19" s="6">
        <v>0.45833333333333331</v>
      </c>
      <c r="C19" s="53" t="s">
        <v>191</v>
      </c>
      <c r="D19" s="53">
        <v>5</v>
      </c>
      <c r="E19" s="208"/>
      <c r="F19" s="209"/>
      <c r="G19" s="198"/>
    </row>
    <row r="20" spans="1:7" ht="18.95" customHeight="1">
      <c r="A20" s="211"/>
      <c r="B20" s="6">
        <v>0.52083333333333337</v>
      </c>
      <c r="C20" s="53" t="s">
        <v>190</v>
      </c>
      <c r="D20" s="53">
        <v>3</v>
      </c>
      <c r="E20" s="208"/>
      <c r="F20" s="209"/>
      <c r="G20" s="198"/>
    </row>
    <row r="21" spans="1:7" ht="18.95" customHeight="1">
      <c r="A21" s="211"/>
      <c r="B21" s="6"/>
      <c r="C21" s="53"/>
      <c r="D21" s="53"/>
      <c r="E21" s="208"/>
      <c r="F21" s="209"/>
      <c r="G21" s="198"/>
    </row>
    <row r="22" spans="1:7" ht="18.95" customHeight="1">
      <c r="A22" s="212"/>
      <c r="B22" s="6"/>
      <c r="C22" s="53"/>
      <c r="D22" s="53"/>
      <c r="E22" s="208"/>
      <c r="F22" s="209"/>
      <c r="G22" s="198"/>
    </row>
    <row r="23" spans="1:7" ht="20.100000000000001" customHeight="1">
      <c r="A23" s="213" t="s">
        <v>9</v>
      </c>
      <c r="B23" s="6"/>
      <c r="C23" s="53"/>
      <c r="D23" s="53"/>
      <c r="E23" s="214"/>
      <c r="F23" s="214"/>
      <c r="G23" s="214"/>
    </row>
    <row r="24" spans="1:7" ht="21" customHeight="1">
      <c r="A24" s="213"/>
      <c r="B24" s="6"/>
      <c r="C24" s="53"/>
      <c r="D24" s="53"/>
      <c r="E24" s="214"/>
      <c r="F24" s="214"/>
      <c r="G24" s="214"/>
    </row>
    <row r="25" spans="1:7" ht="18.95" customHeight="1">
      <c r="A25" s="213"/>
      <c r="B25" s="6"/>
      <c r="C25" s="53"/>
      <c r="D25" s="53"/>
      <c r="E25" s="214"/>
      <c r="F25" s="214"/>
      <c r="G25" s="214"/>
    </row>
    <row r="26" spans="1:7" ht="18.95" customHeight="1">
      <c r="A26" s="213"/>
      <c r="B26" s="6"/>
      <c r="C26" s="53"/>
      <c r="D26" s="53"/>
      <c r="E26" s="214"/>
      <c r="F26" s="214"/>
      <c r="G26" s="214"/>
    </row>
    <row r="27" spans="1:7" ht="18.95" customHeight="1">
      <c r="A27" s="213"/>
      <c r="B27" s="6"/>
      <c r="C27" s="53"/>
      <c r="D27" s="53"/>
      <c r="E27" s="208"/>
      <c r="F27" s="209"/>
      <c r="G27" s="198"/>
    </row>
    <row r="28" spans="1:7" ht="21.95" customHeight="1">
      <c r="A28" s="213"/>
      <c r="B28" s="6"/>
      <c r="C28" s="53"/>
      <c r="D28" s="53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197</v>
      </c>
      <c r="C30" s="216"/>
      <c r="D30" s="213" t="s">
        <v>30</v>
      </c>
      <c r="E30" s="217" t="s">
        <v>212</v>
      </c>
      <c r="F30" s="218"/>
      <c r="G30" s="219"/>
    </row>
    <row r="31" spans="1:7" ht="18" customHeight="1">
      <c r="A31" s="213"/>
      <c r="B31" s="224"/>
      <c r="C31" s="224"/>
      <c r="D31" s="213"/>
      <c r="E31" s="221" t="s">
        <v>213</v>
      </c>
      <c r="F31" s="222"/>
      <c r="G31" s="223"/>
    </row>
    <row r="32" spans="1:7" ht="18" customHeight="1">
      <c r="A32" s="213"/>
      <c r="B32" s="224"/>
      <c r="C32" s="224"/>
      <c r="D32" s="213"/>
      <c r="E32" s="221" t="s">
        <v>214</v>
      </c>
      <c r="F32" s="222"/>
      <c r="G32" s="223"/>
    </row>
    <row r="33" spans="1:7" ht="18" customHeight="1">
      <c r="A33" s="213"/>
      <c r="B33" s="224"/>
      <c r="C33" s="224"/>
      <c r="D33" s="213"/>
      <c r="E33" s="221" t="s">
        <v>215</v>
      </c>
      <c r="F33" s="222"/>
      <c r="G33" s="223"/>
    </row>
    <row r="34" spans="1:7" ht="18" customHeight="1">
      <c r="A34" s="213"/>
      <c r="B34" s="224"/>
      <c r="C34" s="224"/>
      <c r="D34" s="213"/>
      <c r="E34" s="221" t="s">
        <v>216</v>
      </c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198</v>
      </c>
      <c r="C40" s="237"/>
      <c r="D40" s="237"/>
      <c r="E40" s="210" t="s">
        <v>6</v>
      </c>
      <c r="F40" s="238" t="s">
        <v>217</v>
      </c>
      <c r="G40" s="238"/>
    </row>
    <row r="41" spans="1:7" ht="20.100000000000001" customHeight="1">
      <c r="A41" s="211"/>
      <c r="B41" s="237" t="s">
        <v>199</v>
      </c>
      <c r="C41" s="237"/>
      <c r="D41" s="237"/>
      <c r="E41" s="211"/>
      <c r="F41" s="238" t="s">
        <v>218</v>
      </c>
      <c r="G41" s="238"/>
    </row>
    <row r="42" spans="1:7" ht="20.100000000000001" customHeight="1">
      <c r="A42" s="211"/>
      <c r="B42" s="237" t="s">
        <v>200</v>
      </c>
      <c r="C42" s="237"/>
      <c r="D42" s="237"/>
      <c r="E42" s="211"/>
      <c r="F42" s="238" t="s">
        <v>219</v>
      </c>
      <c r="G42" s="238"/>
    </row>
    <row r="43" spans="1:7" ht="20.100000000000001" customHeight="1">
      <c r="A43" s="211"/>
      <c r="B43" s="237" t="s">
        <v>201</v>
      </c>
      <c r="C43" s="237"/>
      <c r="D43" s="237"/>
      <c r="E43" s="211"/>
      <c r="F43" s="238"/>
      <c r="G43" s="238"/>
    </row>
    <row r="44" spans="1:7" ht="20.100000000000001" customHeight="1">
      <c r="A44" s="211"/>
      <c r="B44" s="232" t="s">
        <v>202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203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 t="s">
        <v>204</v>
      </c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205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2000</v>
      </c>
      <c r="C50" s="10" t="s">
        <v>132</v>
      </c>
      <c r="D50" s="246"/>
      <c r="E50" s="7">
        <v>25000</v>
      </c>
      <c r="F50" s="249" t="s">
        <v>209</v>
      </c>
      <c r="G50" s="249"/>
    </row>
    <row r="51" spans="1:7" ht="20.100000000000001" customHeight="1">
      <c r="A51" s="246"/>
      <c r="B51" s="9">
        <v>3980</v>
      </c>
      <c r="C51" s="10" t="s">
        <v>208</v>
      </c>
      <c r="D51" s="246"/>
      <c r="E51" s="7">
        <v>4000</v>
      </c>
      <c r="F51" s="249" t="s">
        <v>210</v>
      </c>
      <c r="G51" s="249"/>
    </row>
    <row r="52" spans="1:7" ht="20.100000000000001" customHeight="1">
      <c r="A52" s="246"/>
      <c r="B52" s="9">
        <v>4200</v>
      </c>
      <c r="C52" s="10" t="s">
        <v>207</v>
      </c>
      <c r="D52" s="246"/>
      <c r="E52" s="7"/>
      <c r="F52" s="230"/>
      <c r="G52" s="231"/>
    </row>
    <row r="53" spans="1:7" ht="20.100000000000001" customHeight="1">
      <c r="A53" s="246"/>
      <c r="B53" s="9">
        <v>1500</v>
      </c>
      <c r="C53" s="10" t="s">
        <v>206</v>
      </c>
      <c r="D53" s="246"/>
      <c r="E53" s="7"/>
      <c r="F53" s="230"/>
      <c r="G53" s="231"/>
    </row>
    <row r="54" spans="1:7" ht="20.100000000000001" customHeight="1">
      <c r="A54" s="246"/>
      <c r="B54" s="9">
        <v>2900</v>
      </c>
      <c r="C54" s="10" t="s">
        <v>48</v>
      </c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v>43580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22</v>
      </c>
      <c r="B1" s="185"/>
      <c r="C1" s="185"/>
      <c r="D1" s="185"/>
      <c r="E1" s="185"/>
      <c r="F1" s="185"/>
      <c r="G1" s="185"/>
    </row>
    <row r="2" spans="1:8" ht="20.100000000000001" customHeight="1">
      <c r="A2" s="59" t="s">
        <v>24</v>
      </c>
      <c r="B2" s="186" t="s">
        <v>220</v>
      </c>
      <c r="C2" s="187"/>
      <c r="D2" s="59" t="s">
        <v>1</v>
      </c>
      <c r="E2" s="59" t="s">
        <v>25</v>
      </c>
      <c r="F2" s="60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57" t="s">
        <v>23</v>
      </c>
      <c r="F3" s="57"/>
      <c r="G3" s="191"/>
      <c r="H3" s="191"/>
    </row>
    <row r="4" spans="1:8" ht="20.100000000000001" customHeight="1">
      <c r="A4" s="59" t="s">
        <v>2</v>
      </c>
      <c r="B4" s="192">
        <v>1035950</v>
      </c>
      <c r="C4" s="193"/>
      <c r="D4" s="190"/>
      <c r="E4" s="194" t="s">
        <v>222</v>
      </c>
      <c r="F4" s="195"/>
      <c r="G4" s="196"/>
    </row>
    <row r="5" spans="1:8" ht="20.100000000000001" customHeight="1">
      <c r="A5" s="59" t="s">
        <v>3</v>
      </c>
      <c r="B5" s="197">
        <f>B6-B4</f>
        <v>1521760</v>
      </c>
      <c r="C5" s="198"/>
      <c r="D5" s="190"/>
      <c r="E5" s="199" t="s">
        <v>221</v>
      </c>
      <c r="F5" s="200"/>
      <c r="G5" s="201"/>
    </row>
    <row r="6" spans="1:8" ht="20.100000000000001" customHeight="1">
      <c r="A6" s="59" t="s">
        <v>4</v>
      </c>
      <c r="B6" s="192">
        <f>2471850+85860</f>
        <v>2557710</v>
      </c>
      <c r="C6" s="193"/>
      <c r="D6" s="190"/>
      <c r="E6" s="202" t="s">
        <v>35</v>
      </c>
      <c r="F6" s="203"/>
      <c r="G6" s="204"/>
    </row>
    <row r="7" spans="1:8" ht="27.95" customHeight="1">
      <c r="A7" s="61" t="s">
        <v>14</v>
      </c>
      <c r="B7" s="61"/>
      <c r="C7" s="61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53</v>
      </c>
      <c r="C8" s="1">
        <v>6</v>
      </c>
      <c r="D8" s="205" t="s">
        <v>5</v>
      </c>
      <c r="E8" s="1" t="s">
        <v>153</v>
      </c>
      <c r="F8" s="60"/>
      <c r="G8" s="5"/>
    </row>
    <row r="9" spans="1:8" ht="20.100000000000001" customHeight="1">
      <c r="A9" s="199"/>
      <c r="B9" s="1" t="s">
        <v>239</v>
      </c>
      <c r="C9" s="1">
        <v>6</v>
      </c>
      <c r="D9" s="206"/>
      <c r="E9" s="1" t="s">
        <v>237</v>
      </c>
      <c r="F9" s="60"/>
      <c r="G9" s="60"/>
    </row>
    <row r="10" spans="1:8" ht="20.100000000000001" customHeight="1">
      <c r="A10" s="199"/>
      <c r="B10" s="1" t="s">
        <v>240</v>
      </c>
      <c r="C10" s="1">
        <v>3</v>
      </c>
      <c r="D10" s="206"/>
      <c r="E10" s="8" t="s">
        <v>238</v>
      </c>
      <c r="F10" s="60"/>
      <c r="G10" s="60"/>
    </row>
    <row r="11" spans="1:8" ht="20.100000000000001" customHeight="1">
      <c r="A11" s="202"/>
      <c r="B11" s="1" t="s">
        <v>241</v>
      </c>
      <c r="C11" s="1">
        <v>4</v>
      </c>
      <c r="D11" s="207"/>
      <c r="E11" s="8"/>
      <c r="F11" s="60"/>
      <c r="G11" s="60"/>
    </row>
    <row r="12" spans="1:8" ht="27.95" customHeight="1">
      <c r="A12" s="61" t="s">
        <v>21</v>
      </c>
      <c r="B12" s="61"/>
      <c r="C12" s="61"/>
      <c r="D12" s="61"/>
      <c r="E12" s="2"/>
      <c r="F12" s="2"/>
      <c r="G12" s="58"/>
    </row>
    <row r="13" spans="1:8" ht="18.95" customHeight="1">
      <c r="A13" s="1"/>
      <c r="B13" s="60" t="s">
        <v>7</v>
      </c>
      <c r="C13" s="60" t="s">
        <v>10</v>
      </c>
      <c r="D13" s="60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0.5</v>
      </c>
      <c r="C14" s="59" t="s">
        <v>223</v>
      </c>
      <c r="D14" s="59">
        <v>5</v>
      </c>
      <c r="E14" s="208"/>
      <c r="F14" s="209"/>
      <c r="G14" s="198"/>
    </row>
    <row r="15" spans="1:8" ht="18.95" customHeight="1">
      <c r="A15" s="211"/>
      <c r="B15" s="6"/>
      <c r="C15" s="59" t="s">
        <v>224</v>
      </c>
      <c r="D15" s="59">
        <v>5</v>
      </c>
      <c r="E15" s="208"/>
      <c r="F15" s="209"/>
      <c r="G15" s="198"/>
    </row>
    <row r="16" spans="1:8" ht="18.95" customHeight="1">
      <c r="A16" s="211"/>
      <c r="B16" s="6"/>
      <c r="C16" s="59"/>
      <c r="D16" s="59"/>
      <c r="E16" s="208"/>
      <c r="F16" s="209"/>
      <c r="G16" s="198"/>
    </row>
    <row r="17" spans="1:7" ht="18.95" customHeight="1">
      <c r="A17" s="211"/>
      <c r="B17" s="6"/>
      <c r="C17" s="59"/>
      <c r="D17" s="59"/>
      <c r="E17" s="208"/>
      <c r="F17" s="209"/>
      <c r="G17" s="198"/>
    </row>
    <row r="18" spans="1:7" ht="18.95" customHeight="1">
      <c r="A18" s="211"/>
      <c r="B18" s="6"/>
      <c r="C18" s="59"/>
      <c r="D18" s="59"/>
      <c r="E18" s="208"/>
      <c r="F18" s="209"/>
      <c r="G18" s="198"/>
    </row>
    <row r="19" spans="1:7" ht="18.95" customHeight="1">
      <c r="A19" s="211"/>
      <c r="B19" s="6"/>
      <c r="C19" s="59"/>
      <c r="D19" s="59"/>
      <c r="E19" s="208"/>
      <c r="F19" s="209"/>
      <c r="G19" s="198"/>
    </row>
    <row r="20" spans="1:7" ht="18.95" customHeight="1">
      <c r="A20" s="211"/>
      <c r="B20" s="6"/>
      <c r="C20" s="59"/>
      <c r="D20" s="59"/>
      <c r="E20" s="208"/>
      <c r="F20" s="209"/>
      <c r="G20" s="198"/>
    </row>
    <row r="21" spans="1:7" ht="18.95" customHeight="1">
      <c r="A21" s="211"/>
      <c r="B21" s="6"/>
      <c r="C21" s="59"/>
      <c r="D21" s="59"/>
      <c r="E21" s="208"/>
      <c r="F21" s="209"/>
      <c r="G21" s="198"/>
    </row>
    <row r="22" spans="1:7" ht="18.95" customHeight="1">
      <c r="A22" s="212"/>
      <c r="B22" s="6"/>
      <c r="C22" s="59"/>
      <c r="D22" s="59"/>
      <c r="E22" s="208"/>
      <c r="F22" s="209"/>
      <c r="G22" s="198"/>
    </row>
    <row r="23" spans="1:7" ht="20.100000000000001" customHeight="1">
      <c r="A23" s="213" t="s">
        <v>9</v>
      </c>
      <c r="B23" s="6">
        <v>0.29166666666666669</v>
      </c>
      <c r="C23" s="59" t="s">
        <v>227</v>
      </c>
      <c r="D23" s="59">
        <v>8</v>
      </c>
      <c r="E23" s="214"/>
      <c r="F23" s="214"/>
      <c r="G23" s="214"/>
    </row>
    <row r="24" spans="1:7" ht="21" customHeight="1">
      <c r="A24" s="213"/>
      <c r="B24" s="6">
        <v>0.3125</v>
      </c>
      <c r="C24" s="59" t="s">
        <v>226</v>
      </c>
      <c r="D24" s="59">
        <v>5</v>
      </c>
      <c r="E24" s="214" t="s">
        <v>243</v>
      </c>
      <c r="F24" s="214"/>
      <c r="G24" s="214"/>
    </row>
    <row r="25" spans="1:7" ht="18.95" customHeight="1">
      <c r="A25" s="213"/>
      <c r="B25" s="6">
        <v>0.3125</v>
      </c>
      <c r="C25" s="59" t="s">
        <v>225</v>
      </c>
      <c r="D25" s="59">
        <v>5</v>
      </c>
      <c r="E25" s="214" t="s">
        <v>242</v>
      </c>
      <c r="F25" s="214"/>
      <c r="G25" s="214"/>
    </row>
    <row r="26" spans="1:7" ht="18.95" customHeight="1">
      <c r="A26" s="213"/>
      <c r="B26" s="6"/>
      <c r="C26" s="59"/>
      <c r="D26" s="59"/>
      <c r="E26" s="214"/>
      <c r="F26" s="214"/>
      <c r="G26" s="214"/>
    </row>
    <row r="27" spans="1:7" ht="18.95" customHeight="1">
      <c r="A27" s="213"/>
      <c r="B27" s="6"/>
      <c r="C27" s="59"/>
      <c r="D27" s="59"/>
      <c r="E27" s="208"/>
      <c r="F27" s="209"/>
      <c r="G27" s="198"/>
    </row>
    <row r="28" spans="1:7" ht="21.95" customHeight="1">
      <c r="A28" s="213"/>
      <c r="B28" s="6"/>
      <c r="C28" s="59"/>
      <c r="D28" s="59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230</v>
      </c>
      <c r="C30" s="216"/>
      <c r="D30" s="213" t="s">
        <v>30</v>
      </c>
      <c r="E30" s="217" t="s">
        <v>244</v>
      </c>
      <c r="F30" s="218"/>
      <c r="G30" s="219"/>
    </row>
    <row r="31" spans="1:7" ht="18" customHeight="1">
      <c r="A31" s="213"/>
      <c r="B31" s="220" t="s">
        <v>228</v>
      </c>
      <c r="C31" s="220"/>
      <c r="D31" s="213"/>
      <c r="E31" s="221" t="s">
        <v>245</v>
      </c>
      <c r="F31" s="222"/>
      <c r="G31" s="223"/>
    </row>
    <row r="32" spans="1:7" ht="18" customHeight="1">
      <c r="A32" s="213"/>
      <c r="B32" s="224"/>
      <c r="C32" s="224"/>
      <c r="D32" s="213"/>
      <c r="E32" s="221" t="s">
        <v>246</v>
      </c>
      <c r="F32" s="222"/>
      <c r="G32" s="223"/>
    </row>
    <row r="33" spans="1:7" ht="18" customHeight="1">
      <c r="A33" s="213"/>
      <c r="B33" s="224"/>
      <c r="C33" s="224"/>
      <c r="D33" s="213"/>
      <c r="E33" s="221" t="s">
        <v>247</v>
      </c>
      <c r="F33" s="222"/>
      <c r="G33" s="223"/>
    </row>
    <row r="34" spans="1:7" ht="18" customHeight="1">
      <c r="A34" s="213"/>
      <c r="B34" s="224"/>
      <c r="C34" s="224"/>
      <c r="D34" s="213"/>
      <c r="E34" s="221"/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229</v>
      </c>
      <c r="C40" s="237"/>
      <c r="D40" s="237"/>
      <c r="E40" s="210" t="s">
        <v>6</v>
      </c>
      <c r="F40" s="238" t="s">
        <v>248</v>
      </c>
      <c r="G40" s="238"/>
    </row>
    <row r="41" spans="1:7" ht="20.100000000000001" customHeight="1">
      <c r="A41" s="211"/>
      <c r="B41" s="237" t="s">
        <v>231</v>
      </c>
      <c r="C41" s="237"/>
      <c r="D41" s="237"/>
      <c r="E41" s="211"/>
      <c r="F41" s="238" t="s">
        <v>249</v>
      </c>
      <c r="G41" s="238"/>
    </row>
    <row r="42" spans="1:7" ht="20.100000000000001" customHeight="1">
      <c r="A42" s="211"/>
      <c r="B42" s="237" t="s">
        <v>232</v>
      </c>
      <c r="C42" s="237"/>
      <c r="D42" s="237"/>
      <c r="E42" s="211"/>
      <c r="F42" s="238" t="s">
        <v>250</v>
      </c>
      <c r="G42" s="238"/>
    </row>
    <row r="43" spans="1:7" ht="20.100000000000001" customHeight="1">
      <c r="A43" s="211"/>
      <c r="B43" s="237" t="s">
        <v>233</v>
      </c>
      <c r="C43" s="237"/>
      <c r="D43" s="237"/>
      <c r="E43" s="211"/>
      <c r="F43" s="238" t="s">
        <v>251</v>
      </c>
      <c r="G43" s="238"/>
    </row>
    <row r="44" spans="1:7" ht="20.100000000000001" customHeight="1">
      <c r="A44" s="211"/>
      <c r="B44" s="232" t="s">
        <v>231</v>
      </c>
      <c r="C44" s="233"/>
      <c r="D44" s="234"/>
      <c r="E44" s="211"/>
      <c r="F44" s="235"/>
      <c r="G44" s="236"/>
    </row>
    <row r="45" spans="1:7" ht="20.100000000000001" customHeight="1">
      <c r="A45" s="211"/>
      <c r="B45" s="232" t="s">
        <v>234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 t="s">
        <v>235</v>
      </c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236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/>
      <c r="C50" s="10"/>
      <c r="D50" s="246"/>
      <c r="E50" s="7"/>
      <c r="F50" s="249"/>
      <c r="G50" s="249"/>
    </row>
    <row r="51" spans="1:7" ht="20.100000000000001" customHeight="1">
      <c r="A51" s="246"/>
      <c r="B51" s="9"/>
      <c r="C51" s="10"/>
      <c r="D51" s="246"/>
      <c r="E51" s="7"/>
      <c r="F51" s="249"/>
      <c r="G51" s="249"/>
    </row>
    <row r="52" spans="1:7" ht="20.100000000000001" customHeight="1">
      <c r="A52" s="246"/>
      <c r="B52" s="9"/>
      <c r="C52" s="10"/>
      <c r="D52" s="246"/>
      <c r="E52" s="7"/>
      <c r="F52" s="230"/>
      <c r="G52" s="231"/>
    </row>
    <row r="53" spans="1:7" ht="20.100000000000001" customHeight="1">
      <c r="A53" s="246"/>
      <c r="B53" s="9"/>
      <c r="C53" s="10"/>
      <c r="D53" s="246"/>
      <c r="E53" s="7"/>
      <c r="F53" s="230"/>
      <c r="G53" s="231"/>
    </row>
    <row r="54" spans="1:7" ht="20.100000000000001" customHeight="1">
      <c r="A54" s="246"/>
      <c r="B54" s="9"/>
      <c r="C54" s="10"/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f>SUM(B50:B57)</f>
        <v>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="85" zoomScaleNormal="85" zoomScalePageLayoutView="150"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185" t="s">
        <v>22</v>
      </c>
      <c r="B1" s="185"/>
      <c r="C1" s="185"/>
      <c r="D1" s="185"/>
      <c r="E1" s="185"/>
      <c r="F1" s="185"/>
      <c r="G1" s="185"/>
    </row>
    <row r="2" spans="1:8" ht="20.100000000000001" customHeight="1">
      <c r="A2" s="64" t="s">
        <v>24</v>
      </c>
      <c r="B2" s="186" t="s">
        <v>252</v>
      </c>
      <c r="C2" s="187"/>
      <c r="D2" s="64" t="s">
        <v>1</v>
      </c>
      <c r="E2" s="64" t="s">
        <v>25</v>
      </c>
      <c r="F2" s="65" t="s">
        <v>0</v>
      </c>
      <c r="G2" s="1"/>
    </row>
    <row r="3" spans="1:8" ht="24" customHeight="1">
      <c r="A3" s="188" t="s">
        <v>15</v>
      </c>
      <c r="B3" s="188"/>
      <c r="C3" s="188"/>
      <c r="D3" s="189" t="s">
        <v>16</v>
      </c>
      <c r="E3" s="63" t="s">
        <v>23</v>
      </c>
      <c r="F3" s="63"/>
      <c r="G3" s="191"/>
      <c r="H3" s="191"/>
    </row>
    <row r="4" spans="1:8" ht="20.100000000000001" customHeight="1">
      <c r="A4" s="64" t="s">
        <v>2</v>
      </c>
      <c r="B4" s="192">
        <v>949950</v>
      </c>
      <c r="C4" s="193"/>
      <c r="D4" s="190"/>
      <c r="E4" s="194" t="s">
        <v>222</v>
      </c>
      <c r="F4" s="195"/>
      <c r="G4" s="196"/>
    </row>
    <row r="5" spans="1:8" ht="20.100000000000001" customHeight="1">
      <c r="A5" s="64" t="s">
        <v>3</v>
      </c>
      <c r="B5" s="197">
        <f>B6-B4</f>
        <v>1375100</v>
      </c>
      <c r="C5" s="198"/>
      <c r="D5" s="190"/>
      <c r="E5" s="199" t="s">
        <v>221</v>
      </c>
      <c r="F5" s="200"/>
      <c r="G5" s="201"/>
    </row>
    <row r="6" spans="1:8" ht="20.100000000000001" customHeight="1">
      <c r="A6" s="64" t="s">
        <v>4</v>
      </c>
      <c r="B6" s="192">
        <f>2192050+133000</f>
        <v>2325050</v>
      </c>
      <c r="C6" s="193"/>
      <c r="D6" s="190"/>
      <c r="E6" s="202" t="s">
        <v>35</v>
      </c>
      <c r="F6" s="203"/>
      <c r="G6" s="204"/>
    </row>
    <row r="7" spans="1:8" ht="27.95" customHeight="1">
      <c r="A7" s="62" t="s">
        <v>14</v>
      </c>
      <c r="B7" s="62"/>
      <c r="C7" s="62"/>
      <c r="D7" s="2"/>
      <c r="E7" s="4"/>
      <c r="F7" s="4"/>
      <c r="G7" s="4"/>
    </row>
    <row r="8" spans="1:8" ht="20.100000000000001" customHeight="1">
      <c r="A8" s="194" t="s">
        <v>29</v>
      </c>
      <c r="B8" s="1" t="s">
        <v>274</v>
      </c>
      <c r="C8" s="1">
        <v>5</v>
      </c>
      <c r="D8" s="205" t="s">
        <v>5</v>
      </c>
      <c r="E8" s="1" t="s">
        <v>136</v>
      </c>
      <c r="F8" s="65"/>
      <c r="G8" s="5"/>
    </row>
    <row r="9" spans="1:8" ht="20.100000000000001" customHeight="1">
      <c r="A9" s="199"/>
      <c r="B9" s="1" t="s">
        <v>52</v>
      </c>
      <c r="C9" s="1">
        <v>7</v>
      </c>
      <c r="D9" s="206"/>
      <c r="E9" s="8" t="s">
        <v>253</v>
      </c>
      <c r="F9" s="65"/>
      <c r="G9" s="65"/>
    </row>
    <row r="10" spans="1:8" ht="20.100000000000001" customHeight="1">
      <c r="A10" s="199"/>
      <c r="B10" s="1" t="s">
        <v>53</v>
      </c>
      <c r="C10" s="1">
        <v>5</v>
      </c>
      <c r="D10" s="206"/>
      <c r="E10" s="8" t="s">
        <v>238</v>
      </c>
      <c r="F10" s="65"/>
      <c r="G10" s="65"/>
    </row>
    <row r="11" spans="1:8" ht="20.100000000000001" customHeight="1">
      <c r="A11" s="202"/>
      <c r="B11" s="1" t="s">
        <v>275</v>
      </c>
      <c r="C11" s="1">
        <v>6</v>
      </c>
      <c r="D11" s="207"/>
      <c r="E11" s="8"/>
      <c r="F11" s="65"/>
      <c r="G11" s="65"/>
    </row>
    <row r="12" spans="1:8" ht="27.95" customHeight="1">
      <c r="A12" s="62" t="s">
        <v>21</v>
      </c>
      <c r="B12" s="62"/>
      <c r="C12" s="62"/>
      <c r="D12" s="62"/>
      <c r="E12" s="2"/>
      <c r="F12" s="2"/>
      <c r="G12" s="66"/>
    </row>
    <row r="13" spans="1:8" ht="18.95" customHeight="1">
      <c r="A13" s="1"/>
      <c r="B13" s="65" t="s">
        <v>7</v>
      </c>
      <c r="C13" s="65" t="s">
        <v>10</v>
      </c>
      <c r="D13" s="65" t="s">
        <v>11</v>
      </c>
      <c r="E13" s="208" t="s">
        <v>12</v>
      </c>
      <c r="F13" s="209"/>
      <c r="G13" s="198"/>
    </row>
    <row r="14" spans="1:8" ht="17.100000000000001" customHeight="1">
      <c r="A14" s="210" t="s">
        <v>8</v>
      </c>
      <c r="B14" s="6">
        <v>4.1666666666666664E-2</v>
      </c>
      <c r="C14" s="64" t="s">
        <v>260</v>
      </c>
      <c r="D14" s="64">
        <v>4</v>
      </c>
      <c r="E14" s="208"/>
      <c r="F14" s="209"/>
      <c r="G14" s="198"/>
    </row>
    <row r="15" spans="1:8" ht="18.95" customHeight="1">
      <c r="A15" s="211"/>
      <c r="B15" s="6">
        <v>4.1666666666666664E-2</v>
      </c>
      <c r="C15" s="64" t="s">
        <v>259</v>
      </c>
      <c r="D15" s="64">
        <v>3</v>
      </c>
      <c r="E15" s="208"/>
      <c r="F15" s="209"/>
      <c r="G15" s="198"/>
    </row>
    <row r="16" spans="1:8" ht="18.95" customHeight="1">
      <c r="A16" s="211"/>
      <c r="B16" s="6"/>
      <c r="C16" s="64" t="s">
        <v>258</v>
      </c>
      <c r="D16" s="64">
        <v>3</v>
      </c>
      <c r="E16" s="208"/>
      <c r="F16" s="209"/>
      <c r="G16" s="198"/>
    </row>
    <row r="17" spans="1:7" ht="18.95" customHeight="1">
      <c r="A17" s="211"/>
      <c r="B17" s="6"/>
      <c r="C17" s="64"/>
      <c r="D17" s="64"/>
      <c r="E17" s="208"/>
      <c r="F17" s="209"/>
      <c r="G17" s="198"/>
    </row>
    <row r="18" spans="1:7" ht="18.95" customHeight="1">
      <c r="A18" s="211"/>
      <c r="B18" s="6"/>
      <c r="C18" s="64"/>
      <c r="D18" s="64"/>
      <c r="E18" s="208"/>
      <c r="F18" s="209"/>
      <c r="G18" s="198"/>
    </row>
    <row r="19" spans="1:7" ht="18.95" customHeight="1">
      <c r="A19" s="211"/>
      <c r="B19" s="6"/>
      <c r="C19" s="64"/>
      <c r="D19" s="64"/>
      <c r="E19" s="208"/>
      <c r="F19" s="209"/>
      <c r="G19" s="198"/>
    </row>
    <row r="20" spans="1:7" ht="18.95" customHeight="1">
      <c r="A20" s="211"/>
      <c r="B20" s="6"/>
      <c r="C20" s="64"/>
      <c r="D20" s="64"/>
      <c r="E20" s="208"/>
      <c r="F20" s="209"/>
      <c r="G20" s="198"/>
    </row>
    <row r="21" spans="1:7" ht="18.95" customHeight="1">
      <c r="A21" s="211"/>
      <c r="B21" s="6"/>
      <c r="C21" s="64"/>
      <c r="D21" s="64"/>
      <c r="E21" s="208"/>
      <c r="F21" s="209"/>
      <c r="G21" s="198"/>
    </row>
    <row r="22" spans="1:7" ht="18.95" customHeight="1">
      <c r="A22" s="212"/>
      <c r="B22" s="6"/>
      <c r="C22" s="64"/>
      <c r="D22" s="64"/>
      <c r="E22" s="208"/>
      <c r="F22" s="209"/>
      <c r="G22" s="198"/>
    </row>
    <row r="23" spans="1:7" ht="20.100000000000001" customHeight="1">
      <c r="A23" s="213" t="s">
        <v>9</v>
      </c>
      <c r="B23" s="6">
        <v>0.25</v>
      </c>
      <c r="C23" s="64" t="s">
        <v>257</v>
      </c>
      <c r="D23" s="64">
        <v>4</v>
      </c>
      <c r="E23" s="214"/>
      <c r="F23" s="214"/>
      <c r="G23" s="214"/>
    </row>
    <row r="24" spans="1:7" ht="21" customHeight="1">
      <c r="A24" s="213"/>
      <c r="B24" s="6">
        <v>0.27083333333333331</v>
      </c>
      <c r="C24" s="64" t="s">
        <v>256</v>
      </c>
      <c r="D24" s="64">
        <v>6</v>
      </c>
      <c r="E24" s="214"/>
      <c r="F24" s="214"/>
      <c r="G24" s="214"/>
    </row>
    <row r="25" spans="1:7" ht="18.95" customHeight="1">
      <c r="A25" s="213"/>
      <c r="B25" s="6">
        <v>0.25</v>
      </c>
      <c r="C25" s="64" t="s">
        <v>255</v>
      </c>
      <c r="D25" s="64">
        <v>2</v>
      </c>
      <c r="E25" s="214"/>
      <c r="F25" s="214"/>
      <c r="G25" s="214"/>
    </row>
    <row r="26" spans="1:7" ht="18.95" customHeight="1">
      <c r="A26" s="213"/>
      <c r="B26" s="6">
        <v>0.3125</v>
      </c>
      <c r="C26" s="64" t="s">
        <v>254</v>
      </c>
      <c r="D26" s="64">
        <v>6</v>
      </c>
      <c r="E26" s="214"/>
      <c r="F26" s="214"/>
      <c r="G26" s="214"/>
    </row>
    <row r="27" spans="1:7" ht="18.95" customHeight="1">
      <c r="A27" s="213"/>
      <c r="B27" s="6"/>
      <c r="C27" s="64"/>
      <c r="D27" s="64"/>
      <c r="E27" s="208"/>
      <c r="F27" s="209"/>
      <c r="G27" s="198"/>
    </row>
    <row r="28" spans="1:7" ht="21.95" customHeight="1">
      <c r="A28" s="213"/>
      <c r="B28" s="6"/>
      <c r="C28" s="64"/>
      <c r="D28" s="64"/>
      <c r="E28" s="214"/>
      <c r="F28" s="214"/>
      <c r="G28" s="214"/>
    </row>
    <row r="29" spans="1:7" ht="26.1" customHeight="1">
      <c r="A29" s="188" t="s">
        <v>20</v>
      </c>
      <c r="B29" s="188"/>
      <c r="C29" s="188"/>
      <c r="D29" s="188"/>
      <c r="E29" s="188"/>
      <c r="F29" s="188"/>
      <c r="G29" s="188"/>
    </row>
    <row r="30" spans="1:7" ht="18.95" customHeight="1">
      <c r="A30" s="213" t="s">
        <v>13</v>
      </c>
      <c r="B30" s="215" t="s">
        <v>261</v>
      </c>
      <c r="C30" s="216"/>
      <c r="D30" s="213" t="s">
        <v>30</v>
      </c>
      <c r="E30" s="217" t="s">
        <v>277</v>
      </c>
      <c r="F30" s="218"/>
      <c r="G30" s="219"/>
    </row>
    <row r="31" spans="1:7" ht="18" customHeight="1">
      <c r="A31" s="213"/>
      <c r="B31" s="220" t="s">
        <v>262</v>
      </c>
      <c r="C31" s="220"/>
      <c r="D31" s="213"/>
      <c r="E31" s="221" t="s">
        <v>278</v>
      </c>
      <c r="F31" s="222"/>
      <c r="G31" s="223"/>
    </row>
    <row r="32" spans="1:7" ht="18" customHeight="1">
      <c r="A32" s="213"/>
      <c r="B32" s="220" t="s">
        <v>263</v>
      </c>
      <c r="C32" s="220"/>
      <c r="D32" s="213"/>
      <c r="E32" s="221" t="s">
        <v>279</v>
      </c>
      <c r="F32" s="222"/>
      <c r="G32" s="223"/>
    </row>
    <row r="33" spans="1:7" ht="18" customHeight="1">
      <c r="A33" s="213"/>
      <c r="B33" s="220" t="s">
        <v>264</v>
      </c>
      <c r="C33" s="220"/>
      <c r="D33" s="213"/>
      <c r="E33" s="221" t="s">
        <v>280</v>
      </c>
      <c r="F33" s="222"/>
      <c r="G33" s="223"/>
    </row>
    <row r="34" spans="1:7" ht="18" customHeight="1">
      <c r="A34" s="213"/>
      <c r="B34" s="220" t="s">
        <v>276</v>
      </c>
      <c r="C34" s="220"/>
      <c r="D34" s="213"/>
      <c r="E34" s="221" t="s">
        <v>281</v>
      </c>
      <c r="F34" s="222"/>
      <c r="G34" s="223"/>
    </row>
    <row r="35" spans="1:7" ht="18.95" customHeight="1">
      <c r="A35" s="213"/>
      <c r="B35" s="251"/>
      <c r="C35" s="252"/>
      <c r="D35" s="213"/>
      <c r="E35" s="221"/>
      <c r="F35" s="222"/>
      <c r="G35" s="223"/>
    </row>
    <row r="36" spans="1:7" ht="24" customHeight="1">
      <c r="A36" s="225" t="s">
        <v>17</v>
      </c>
      <c r="B36" s="225"/>
      <c r="C36" s="225"/>
      <c r="D36" s="225"/>
      <c r="E36" s="225"/>
      <c r="F36" s="225"/>
      <c r="G36" s="225"/>
    </row>
    <row r="37" spans="1:7" ht="27" customHeight="1">
      <c r="A37" s="210" t="s">
        <v>13</v>
      </c>
      <c r="B37" s="217" t="s">
        <v>26</v>
      </c>
      <c r="C37" s="219"/>
      <c r="D37" s="210" t="s">
        <v>6</v>
      </c>
      <c r="E37" s="217" t="s">
        <v>26</v>
      </c>
      <c r="F37" s="218"/>
      <c r="G37" s="219"/>
    </row>
    <row r="38" spans="1:7" ht="15.95" customHeight="1">
      <c r="A38" s="212"/>
      <c r="B38" s="227"/>
      <c r="C38" s="228"/>
      <c r="D38" s="212"/>
      <c r="E38" s="227"/>
      <c r="F38" s="229"/>
      <c r="G38" s="228"/>
    </row>
    <row r="39" spans="1:7" ht="27" customHeight="1">
      <c r="A39" s="225" t="s">
        <v>31</v>
      </c>
      <c r="B39" s="225"/>
      <c r="C39" s="225"/>
      <c r="D39" s="225"/>
      <c r="E39" s="225"/>
      <c r="F39" s="225"/>
      <c r="G39" s="225"/>
    </row>
    <row r="40" spans="1:7" ht="20.100000000000001" customHeight="1">
      <c r="A40" s="210" t="s">
        <v>13</v>
      </c>
      <c r="B40" s="237" t="s">
        <v>265</v>
      </c>
      <c r="C40" s="237"/>
      <c r="D40" s="237"/>
      <c r="E40" s="210" t="s">
        <v>6</v>
      </c>
      <c r="F40" s="238" t="s">
        <v>282</v>
      </c>
      <c r="G40" s="238"/>
    </row>
    <row r="41" spans="1:7" ht="20.100000000000001" customHeight="1">
      <c r="A41" s="211"/>
      <c r="B41" s="237" t="s">
        <v>266</v>
      </c>
      <c r="C41" s="237"/>
      <c r="D41" s="237"/>
      <c r="E41" s="211"/>
      <c r="F41" s="238" t="s">
        <v>283</v>
      </c>
      <c r="G41" s="238"/>
    </row>
    <row r="42" spans="1:7" ht="20.100000000000001" customHeight="1">
      <c r="A42" s="211"/>
      <c r="B42" s="237" t="s">
        <v>267</v>
      </c>
      <c r="C42" s="237"/>
      <c r="D42" s="237"/>
      <c r="E42" s="211"/>
      <c r="F42" s="238" t="s">
        <v>284</v>
      </c>
      <c r="G42" s="238"/>
    </row>
    <row r="43" spans="1:7" ht="20.100000000000001" customHeight="1">
      <c r="A43" s="211"/>
      <c r="B43" s="237" t="s">
        <v>268</v>
      </c>
      <c r="C43" s="237"/>
      <c r="D43" s="237"/>
      <c r="E43" s="211"/>
      <c r="F43" s="238" t="s">
        <v>285</v>
      </c>
      <c r="G43" s="238"/>
    </row>
    <row r="44" spans="1:7" ht="20.100000000000001" customHeight="1">
      <c r="A44" s="211"/>
      <c r="B44" s="232" t="s">
        <v>269</v>
      </c>
      <c r="C44" s="233"/>
      <c r="D44" s="234"/>
      <c r="E44" s="211"/>
      <c r="F44" s="235" t="s">
        <v>286</v>
      </c>
      <c r="G44" s="236"/>
    </row>
    <row r="45" spans="1:7" ht="20.100000000000001" customHeight="1">
      <c r="A45" s="211"/>
      <c r="B45" s="232" t="s">
        <v>270</v>
      </c>
      <c r="C45" s="233"/>
      <c r="D45" s="234"/>
      <c r="E45" s="211"/>
      <c r="F45" s="235"/>
      <c r="G45" s="236"/>
    </row>
    <row r="46" spans="1:7" ht="20.100000000000001" customHeight="1">
      <c r="A46" s="211"/>
      <c r="B46" s="237" t="s">
        <v>271</v>
      </c>
      <c r="C46" s="237"/>
      <c r="D46" s="237"/>
      <c r="E46" s="211"/>
      <c r="F46" s="238"/>
      <c r="G46" s="238"/>
    </row>
    <row r="47" spans="1:7" ht="20.100000000000001" customHeight="1">
      <c r="A47" s="212"/>
      <c r="B47" s="237" t="s">
        <v>272</v>
      </c>
      <c r="C47" s="237"/>
      <c r="D47" s="237"/>
      <c r="E47" s="212"/>
      <c r="F47" s="238"/>
      <c r="G47" s="238"/>
    </row>
    <row r="48" spans="1:7" ht="24" customHeight="1">
      <c r="A48" s="244" t="s">
        <v>28</v>
      </c>
      <c r="B48" s="244"/>
      <c r="C48" s="244"/>
      <c r="D48" s="244"/>
      <c r="E48" s="244"/>
      <c r="F48" s="244"/>
      <c r="G48" s="244"/>
    </row>
    <row r="49" spans="1:7" ht="27" customHeight="1">
      <c r="A49" s="245" t="s">
        <v>13</v>
      </c>
      <c r="B49" s="3" t="s">
        <v>18</v>
      </c>
      <c r="C49" s="3" t="s">
        <v>19</v>
      </c>
      <c r="D49" s="245" t="s">
        <v>6</v>
      </c>
      <c r="E49" s="3" t="s">
        <v>18</v>
      </c>
      <c r="F49" s="247" t="s">
        <v>19</v>
      </c>
      <c r="G49" s="248"/>
    </row>
    <row r="50" spans="1:7" ht="15.95" customHeight="1">
      <c r="A50" s="246"/>
      <c r="B50" s="9">
        <v>15000</v>
      </c>
      <c r="C50" s="10" t="s">
        <v>273</v>
      </c>
      <c r="D50" s="246"/>
      <c r="E50" s="7"/>
      <c r="F50" s="249"/>
      <c r="G50" s="249"/>
    </row>
    <row r="51" spans="1:7" ht="20.100000000000001" customHeight="1">
      <c r="A51" s="246"/>
      <c r="B51" s="9"/>
      <c r="C51" s="10"/>
      <c r="D51" s="246"/>
      <c r="E51" s="7"/>
      <c r="F51" s="249"/>
      <c r="G51" s="249"/>
    </row>
    <row r="52" spans="1:7" ht="20.100000000000001" customHeight="1">
      <c r="A52" s="246"/>
      <c r="B52" s="9"/>
      <c r="C52" s="10"/>
      <c r="D52" s="246"/>
      <c r="E52" s="7"/>
      <c r="F52" s="230"/>
      <c r="G52" s="231"/>
    </row>
    <row r="53" spans="1:7" ht="20.100000000000001" customHeight="1">
      <c r="A53" s="246"/>
      <c r="B53" s="9"/>
      <c r="C53" s="10"/>
      <c r="D53" s="246"/>
      <c r="E53" s="7"/>
      <c r="F53" s="230"/>
      <c r="G53" s="231"/>
    </row>
    <row r="54" spans="1:7" ht="20.100000000000001" customHeight="1">
      <c r="A54" s="246"/>
      <c r="B54" s="9"/>
      <c r="C54" s="10"/>
      <c r="D54" s="246"/>
      <c r="E54" s="7"/>
      <c r="F54" s="230"/>
      <c r="G54" s="231"/>
    </row>
    <row r="55" spans="1:7" ht="20.100000000000001" customHeight="1">
      <c r="A55" s="246"/>
      <c r="B55" s="9"/>
      <c r="C55" s="10"/>
      <c r="D55" s="246"/>
      <c r="E55" s="7"/>
      <c r="F55" s="230"/>
      <c r="G55" s="231"/>
    </row>
    <row r="56" spans="1:7" ht="20.100000000000001" customHeight="1">
      <c r="A56" s="246"/>
      <c r="B56" s="9"/>
      <c r="C56" s="10"/>
      <c r="D56" s="246"/>
      <c r="E56" s="7"/>
      <c r="F56" s="230"/>
      <c r="G56" s="231"/>
    </row>
    <row r="57" spans="1:7" ht="18" customHeight="1" thickBot="1">
      <c r="A57" s="246"/>
      <c r="B57" s="11"/>
      <c r="C57" s="12"/>
      <c r="D57" s="246"/>
      <c r="E57" s="13"/>
      <c r="F57" s="239"/>
      <c r="G57" s="239"/>
    </row>
    <row r="58" spans="1:7" ht="27.75" customHeight="1" thickTop="1" thickBot="1">
      <c r="A58" s="14" t="s">
        <v>27</v>
      </c>
      <c r="B58" s="15">
        <f>SUM(B50:B57)</f>
        <v>15000</v>
      </c>
      <c r="C58" s="16"/>
      <c r="D58" s="17"/>
      <c r="E58" s="18"/>
      <c r="F58" s="16"/>
      <c r="G58" s="19"/>
    </row>
    <row r="59" spans="1:7" ht="24" customHeight="1">
      <c r="A59" s="240"/>
      <c r="B59" s="240"/>
      <c r="C59" s="240"/>
      <c r="D59" s="240"/>
      <c r="E59" s="240"/>
      <c r="F59" s="240"/>
      <c r="G59" s="240"/>
    </row>
    <row r="60" spans="1:7" ht="54.95" customHeight="1">
      <c r="A60" s="241"/>
      <c r="B60" s="242"/>
      <c r="C60" s="242"/>
      <c r="D60" s="242"/>
      <c r="E60" s="242"/>
      <c r="F60" s="242"/>
      <c r="G60" s="243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32</vt:i4>
      </vt:variant>
      <vt:variant>
        <vt:lpstr>이름이 지정된 범위</vt:lpstr>
      </vt:variant>
      <vt:variant>
        <vt:i4>31</vt:i4>
      </vt:variant>
    </vt:vector>
  </HeadingPairs>
  <TitlesOfParts>
    <vt:vector size="63" baseType="lpstr">
      <vt:lpstr>10월01일</vt:lpstr>
      <vt:lpstr>10월02일</vt:lpstr>
      <vt:lpstr>10월03일</vt:lpstr>
      <vt:lpstr>10월04일</vt:lpstr>
      <vt:lpstr>10월05일</vt:lpstr>
      <vt:lpstr>10월06일</vt:lpstr>
      <vt:lpstr>10월07일</vt:lpstr>
      <vt:lpstr>10월08일</vt:lpstr>
      <vt:lpstr>10월09일</vt:lpstr>
      <vt:lpstr>10월10일</vt:lpstr>
      <vt:lpstr>10월11일</vt:lpstr>
      <vt:lpstr>10월12일</vt:lpstr>
      <vt:lpstr>10월13일</vt:lpstr>
      <vt:lpstr>10월14일</vt:lpstr>
      <vt:lpstr>10월15일</vt:lpstr>
      <vt:lpstr>10월16일</vt:lpstr>
      <vt:lpstr>10월17일</vt:lpstr>
      <vt:lpstr>10월18일</vt:lpstr>
      <vt:lpstr>10월19일</vt:lpstr>
      <vt:lpstr>10월20일</vt:lpstr>
      <vt:lpstr>10월21일</vt:lpstr>
      <vt:lpstr>10월22일</vt:lpstr>
      <vt:lpstr>10월23일</vt:lpstr>
      <vt:lpstr>10월24일</vt:lpstr>
      <vt:lpstr>10월25일</vt:lpstr>
      <vt:lpstr>10월26일</vt:lpstr>
      <vt:lpstr>10월27일</vt:lpstr>
      <vt:lpstr>10월28일</vt:lpstr>
      <vt:lpstr>10월29일</vt:lpstr>
      <vt:lpstr>10월30일</vt:lpstr>
      <vt:lpstr>10월31일</vt:lpstr>
      <vt:lpstr>Sheet2</vt:lpstr>
      <vt:lpstr>'10월01일'!Print_Area</vt:lpstr>
      <vt:lpstr>'10월02일'!Print_Area</vt:lpstr>
      <vt:lpstr>'10월03일'!Print_Area</vt:lpstr>
      <vt:lpstr>'10월04일'!Print_Area</vt:lpstr>
      <vt:lpstr>'10월05일'!Print_Area</vt:lpstr>
      <vt:lpstr>'10월06일'!Print_Area</vt:lpstr>
      <vt:lpstr>'10월07일'!Print_Area</vt:lpstr>
      <vt:lpstr>'10월08일'!Print_Area</vt:lpstr>
      <vt:lpstr>'10월09일'!Print_Area</vt:lpstr>
      <vt:lpstr>'10월10일'!Print_Area</vt:lpstr>
      <vt:lpstr>'10월11일'!Print_Area</vt:lpstr>
      <vt:lpstr>'10월12일'!Print_Area</vt:lpstr>
      <vt:lpstr>'10월13일'!Print_Area</vt:lpstr>
      <vt:lpstr>'10월14일'!Print_Area</vt:lpstr>
      <vt:lpstr>'10월15일'!Print_Area</vt:lpstr>
      <vt:lpstr>'10월16일'!Print_Area</vt:lpstr>
      <vt:lpstr>'10월17일'!Print_Area</vt:lpstr>
      <vt:lpstr>'10월18일'!Print_Area</vt:lpstr>
      <vt:lpstr>'10월19일'!Print_Area</vt:lpstr>
      <vt:lpstr>'10월20일'!Print_Area</vt:lpstr>
      <vt:lpstr>'10월21일'!Print_Area</vt:lpstr>
      <vt:lpstr>'10월22일'!Print_Area</vt:lpstr>
      <vt:lpstr>'10월23일'!Print_Area</vt:lpstr>
      <vt:lpstr>'10월24일'!Print_Area</vt:lpstr>
      <vt:lpstr>'10월25일'!Print_Area</vt:lpstr>
      <vt:lpstr>'10월26일'!Print_Area</vt:lpstr>
      <vt:lpstr>'10월27일'!Print_Area</vt:lpstr>
      <vt:lpstr>'10월28일'!Print_Area</vt:lpstr>
      <vt:lpstr>'10월29일'!Print_Area</vt:lpstr>
      <vt:lpstr>'10월30일'!Print_Area</vt:lpstr>
      <vt:lpstr>'10월31일'!Print_Area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user</cp:lastModifiedBy>
  <cp:lastPrinted>2013-06-25T09:45:44Z</cp:lastPrinted>
  <dcterms:created xsi:type="dcterms:W3CDTF">2013-06-25T04:39:05Z</dcterms:created>
  <dcterms:modified xsi:type="dcterms:W3CDTF">2013-11-01T12:35:46Z</dcterms:modified>
</cp:coreProperties>
</file>