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65" firstSheet="18" activeTab="29"/>
  </bookViews>
  <sheets>
    <sheet name="0102" sheetId="95" r:id="rId1"/>
    <sheet name="0103" sheetId="96" r:id="rId2"/>
    <sheet name="0104" sheetId="97" r:id="rId3"/>
    <sheet name="0105" sheetId="98" r:id="rId4"/>
    <sheet name="0106" sheetId="99" r:id="rId5"/>
    <sheet name="0107" sheetId="100" r:id="rId6"/>
    <sheet name="0108" sheetId="101" r:id="rId7"/>
    <sheet name="0109" sheetId="67" r:id="rId8"/>
    <sheet name="0110" sheetId="103" r:id="rId9"/>
    <sheet name="0111" sheetId="104" r:id="rId10"/>
    <sheet name="0112" sheetId="105" r:id="rId11"/>
    <sheet name="0113" sheetId="106" r:id="rId12"/>
    <sheet name="0114" sheetId="107" r:id="rId13"/>
    <sheet name="0115" sheetId="108" r:id="rId14"/>
    <sheet name="0116" sheetId="109" r:id="rId15"/>
    <sheet name="0117" sheetId="110" r:id="rId16"/>
    <sheet name="0118" sheetId="111" r:id="rId17"/>
    <sheet name="0119" sheetId="112" r:id="rId18"/>
    <sheet name="0120" sheetId="113" r:id="rId19"/>
    <sheet name="0121" sheetId="114" r:id="rId20"/>
    <sheet name="0122" sheetId="115" r:id="rId21"/>
    <sheet name="0123" sheetId="116" r:id="rId22"/>
    <sheet name="0124" sheetId="117" r:id="rId23"/>
    <sheet name="0125" sheetId="118" r:id="rId24"/>
    <sheet name="0126" sheetId="119" r:id="rId25"/>
    <sheet name="0127" sheetId="120" r:id="rId26"/>
    <sheet name="0128" sheetId="121" r:id="rId27"/>
    <sheet name="0129" sheetId="122" r:id="rId28"/>
    <sheet name="0130" sheetId="123" r:id="rId29"/>
    <sheet name="0131" sheetId="124" r:id="rId30"/>
    <sheet name="원본 " sheetId="102" r:id="rId31"/>
  </sheets>
  <calcPr calcId="125725"/>
</workbook>
</file>

<file path=xl/calcChain.xml><?xml version="1.0" encoding="utf-8"?>
<calcChain xmlns="http://schemas.openxmlformats.org/spreadsheetml/2006/main">
  <c r="B19" i="124"/>
  <c r="B16"/>
  <c r="B14"/>
  <c r="B13"/>
  <c r="B8"/>
  <c r="B7"/>
  <c r="B4"/>
  <c r="B19" i="123"/>
  <c r="B19" i="122"/>
  <c r="B16" i="123" l="1"/>
  <c r="B14"/>
  <c r="B13"/>
  <c r="B7"/>
  <c r="B8" s="1"/>
  <c r="B4"/>
  <c r="B19" i="121"/>
  <c r="B16" i="122"/>
  <c r="B14"/>
  <c r="B13"/>
  <c r="B7"/>
  <c r="B8" s="1"/>
  <c r="B4"/>
  <c r="B16" i="121"/>
  <c r="B14"/>
  <c r="B13"/>
  <c r="B8"/>
  <c r="B7"/>
  <c r="B4"/>
  <c r="B19" i="120"/>
  <c r="B19" i="119"/>
  <c r="B16" i="120"/>
  <c r="B14"/>
  <c r="B13"/>
  <c r="B8"/>
  <c r="B7"/>
  <c r="B4"/>
  <c r="B16" i="119"/>
  <c r="B14"/>
  <c r="B13"/>
  <c r="B8"/>
  <c r="B7"/>
  <c r="B4"/>
  <c r="B19" i="118"/>
  <c r="B7" i="117"/>
  <c r="B8" s="1"/>
  <c r="B16"/>
  <c r="B13"/>
  <c r="B4"/>
  <c r="B19"/>
  <c r="B16" i="118"/>
  <c r="B14"/>
  <c r="B13"/>
  <c r="B8"/>
  <c r="B7"/>
  <c r="B4"/>
  <c r="B14" i="117"/>
  <c r="B19" i="116"/>
  <c r="B19" i="115"/>
  <c r="B19" i="114"/>
  <c r="B19" i="113"/>
  <c r="B16" i="116"/>
  <c r="B14"/>
  <c r="B13"/>
  <c r="B8"/>
  <c r="B7"/>
  <c r="B4"/>
  <c r="B16" i="115"/>
  <c r="B14"/>
  <c r="B13"/>
  <c r="B7"/>
  <c r="B8" s="1"/>
  <c r="B4"/>
  <c r="B16" i="114"/>
  <c r="B14"/>
  <c r="B13"/>
  <c r="B8"/>
  <c r="B7"/>
  <c r="B4"/>
  <c r="B16" i="113"/>
  <c r="B14"/>
  <c r="B13"/>
  <c r="B8"/>
  <c r="B7"/>
  <c r="B4"/>
  <c r="B19" i="112"/>
  <c r="B19" i="111"/>
  <c r="B16" i="112"/>
  <c r="B14"/>
  <c r="B13"/>
  <c r="B8"/>
  <c r="B7"/>
  <c r="B4"/>
  <c r="B19" i="110"/>
  <c r="B16" i="111"/>
  <c r="B14"/>
  <c r="B13"/>
  <c r="B8"/>
  <c r="B7"/>
  <c r="B4"/>
  <c r="B16" i="110"/>
  <c r="B14"/>
  <c r="B13"/>
  <c r="B8"/>
  <c r="B7"/>
  <c r="B4"/>
  <c r="B19" i="109"/>
  <c r="B19" i="108"/>
  <c r="B19" i="107"/>
  <c r="B19" i="106"/>
  <c r="B16" i="109"/>
  <c r="B14"/>
  <c r="B13"/>
  <c r="B8"/>
  <c r="B7"/>
  <c r="B4"/>
  <c r="B16" i="108"/>
  <c r="B14"/>
  <c r="B13"/>
  <c r="B7"/>
  <c r="B8" s="1"/>
  <c r="B4"/>
  <c r="B16" i="107"/>
  <c r="B14"/>
  <c r="B13"/>
  <c r="B7"/>
  <c r="B8" s="1"/>
  <c r="B4"/>
  <c r="B19" i="105"/>
  <c r="B16" i="104"/>
  <c r="B19"/>
  <c r="B16" i="106"/>
  <c r="B14"/>
  <c r="B13"/>
  <c r="B7"/>
  <c r="B8" s="1"/>
  <c r="B4"/>
  <c r="B16" i="105"/>
  <c r="B14"/>
  <c r="B13"/>
  <c r="B7"/>
  <c r="B8" s="1"/>
  <c r="B4"/>
  <c r="B14" i="104"/>
  <c r="B13"/>
  <c r="B7"/>
  <c r="B8" s="1"/>
  <c r="B4"/>
  <c r="B19" i="103"/>
  <c r="B16"/>
  <c r="B14"/>
  <c r="B13"/>
  <c r="B7"/>
  <c r="B8" s="1"/>
  <c r="B4"/>
  <c r="B13" i="67"/>
  <c r="B19"/>
  <c r="B19" i="101"/>
  <c r="B16" i="102"/>
  <c r="B14"/>
  <c r="B13"/>
  <c r="B8"/>
  <c r="B7"/>
  <c r="B4"/>
  <c r="B19" i="100"/>
  <c r="B16" i="101"/>
  <c r="B14"/>
  <c r="B13"/>
  <c r="B8"/>
  <c r="B7"/>
  <c r="B4"/>
  <c r="B19" i="99"/>
  <c r="B16" i="100"/>
  <c r="B14"/>
  <c r="B13"/>
  <c r="B7"/>
  <c r="B8" s="1"/>
  <c r="B4"/>
  <c r="B19" i="98"/>
  <c r="B16" i="99"/>
  <c r="B14"/>
  <c r="B13"/>
  <c r="B8"/>
  <c r="B7"/>
  <c r="B4"/>
  <c r="B19" i="97"/>
  <c r="B19" i="96"/>
  <c r="B16" i="98"/>
  <c r="B14"/>
  <c r="B13"/>
  <c r="B7"/>
  <c r="B8" s="1"/>
  <c r="B4"/>
  <c r="B16" i="97"/>
  <c r="B14"/>
  <c r="B13"/>
  <c r="B8"/>
  <c r="B7"/>
  <c r="B4"/>
  <c r="B19" i="95"/>
  <c r="B16" i="96" l="1"/>
  <c r="B14"/>
  <c r="B13"/>
  <c r="B8"/>
  <c r="B7"/>
  <c r="B4"/>
  <c r="B16" i="95"/>
  <c r="B14"/>
  <c r="B13"/>
  <c r="B8"/>
  <c r="B7"/>
  <c r="B4"/>
  <c r="B16" i="67" l="1"/>
  <c r="B14"/>
  <c r="B8"/>
  <c r="B7"/>
  <c r="B4"/>
</calcChain>
</file>

<file path=xl/sharedStrings.xml><?xml version="1.0" encoding="utf-8"?>
<sst xmlns="http://schemas.openxmlformats.org/spreadsheetml/2006/main" count="1911" uniqueCount="297">
  <si>
    <t>BAKE HOUSE(Busan)DAILY REPORT</t>
    <phoneticPr fontId="3" type="noConversion"/>
  </si>
  <si>
    <t>Bakery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</si>
  <si>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</si>
  <si>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</si>
  <si>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</si>
  <si>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 xml:space="preserve">§ 보고 및 특이사항 </t>
    <phoneticPr fontId="3" type="noConversion"/>
  </si>
  <si>
    <t>Kitchen</t>
    <phoneticPr fontId="3" type="noConversion"/>
  </si>
  <si>
    <t>금일 총 매출</t>
    <phoneticPr fontId="3" type="noConversion"/>
  </si>
  <si>
    <t>실 매출액</t>
    <phoneticPr fontId="3" type="noConversion"/>
  </si>
  <si>
    <t>판매비율</t>
    <phoneticPr fontId="3" type="noConversion"/>
  </si>
  <si>
    <t>Ciabatta</t>
    <phoneticPr fontId="3" type="noConversion"/>
  </si>
  <si>
    <t>Levain</t>
    <phoneticPr fontId="3" type="noConversion"/>
  </si>
  <si>
    <t>SoftDrinks</t>
    <phoneticPr fontId="3" type="noConversion"/>
  </si>
  <si>
    <t>SetMenu</t>
    <phoneticPr fontId="3" type="noConversion"/>
  </si>
  <si>
    <t>Coffee. Tea</t>
    <phoneticPr fontId="3" type="noConversion"/>
  </si>
  <si>
    <t>FreshDrink</t>
    <phoneticPr fontId="3" type="noConversion"/>
  </si>
  <si>
    <t>Organic</t>
    <phoneticPr fontId="3" type="noConversion"/>
  </si>
  <si>
    <t>Jam</t>
    <phoneticPr fontId="3" type="noConversion"/>
  </si>
  <si>
    <t>%</t>
    <phoneticPr fontId="3" type="noConversion"/>
  </si>
  <si>
    <t>Hall</t>
    <phoneticPr fontId="3" type="noConversion"/>
  </si>
  <si>
    <t>휴무</t>
    <phoneticPr fontId="3" type="noConversion"/>
  </si>
  <si>
    <t>Lunch 매출</t>
    <phoneticPr fontId="3" type="noConversion"/>
  </si>
  <si>
    <t>Dinner 매출</t>
    <phoneticPr fontId="3" type="noConversion"/>
  </si>
  <si>
    <t>카드매출</t>
    <phoneticPr fontId="3" type="noConversion"/>
  </si>
  <si>
    <t>객단가</t>
    <phoneticPr fontId="3" type="noConversion"/>
  </si>
  <si>
    <t>할인, 쿠폰, 서비스</t>
    <phoneticPr fontId="3" type="noConversion"/>
  </si>
  <si>
    <t>현금매출</t>
    <phoneticPr fontId="3" type="noConversion"/>
  </si>
  <si>
    <t>객수</t>
    <phoneticPr fontId="3" type="noConversion"/>
  </si>
  <si>
    <t>월 목표매출 달성도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</si>
  <si>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</si>
  <si>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금일매출</t>
    <phoneticPr fontId="3" type="noConversion"/>
  </si>
  <si>
    <t>Water</t>
    <phoneticPr fontId="3" type="noConversion"/>
  </si>
  <si>
    <t>BakeItem</t>
    <phoneticPr fontId="3" type="noConversion"/>
  </si>
  <si>
    <t>DrinkItem</t>
    <phoneticPr fontId="3" type="noConversion"/>
  </si>
  <si>
    <t>빵 일폐기량</t>
    <phoneticPr fontId="3" type="noConversion"/>
  </si>
  <si>
    <t>Cake</t>
    <phoneticPr fontId="3" type="noConversion"/>
  </si>
  <si>
    <t>%</t>
    <phoneticPr fontId="3" type="noConversion"/>
  </si>
  <si>
    <t>Jam</t>
    <phoneticPr fontId="3" type="noConversion"/>
  </si>
  <si>
    <t>2013년 누적매출</t>
    <phoneticPr fontId="3" type="noConversion"/>
  </si>
  <si>
    <t>1월 목표매출</t>
    <phoneticPr fontId="3" type="noConversion"/>
  </si>
  <si>
    <t>1월 전일합산매출</t>
    <phoneticPr fontId="3" type="noConversion"/>
  </si>
  <si>
    <t>1월 금일합산매출</t>
    <phoneticPr fontId="3" type="noConversion"/>
  </si>
  <si>
    <t>2013.1.2.(수)</t>
    <phoneticPr fontId="3" type="noConversion"/>
  </si>
  <si>
    <t>윤소리</t>
    <phoneticPr fontId="3" type="noConversion"/>
  </si>
  <si>
    <t>이창수,최현정</t>
    <phoneticPr fontId="3" type="noConversion"/>
  </si>
  <si>
    <t>이현숙,장상민</t>
    <phoneticPr fontId="3" type="noConversion"/>
  </si>
  <si>
    <t>1일 휴무후 마카롱이 많이 빠져서 5가지를 생산하였습니다</t>
    <phoneticPr fontId="3" type="noConversion"/>
  </si>
  <si>
    <t>장상민,이현숙</t>
    <phoneticPr fontId="3" type="noConversion"/>
  </si>
  <si>
    <t>이창수</t>
    <phoneticPr fontId="3" type="noConversion"/>
  </si>
  <si>
    <t>최현정,윤소리</t>
    <phoneticPr fontId="3" type="noConversion"/>
  </si>
  <si>
    <t>*이현숙 사원 반죽 보는 방법등을 장상민 사원 1:1 교육을 실시 하였습니다.</t>
    <phoneticPr fontId="3" type="noConversion"/>
  </si>
  <si>
    <t>2013.1.3.(목)</t>
    <phoneticPr fontId="3" type="noConversion"/>
  </si>
  <si>
    <t>김성기, 이준희</t>
    <phoneticPr fontId="3" type="noConversion"/>
  </si>
  <si>
    <t>김호중</t>
    <phoneticPr fontId="3" type="noConversion"/>
  </si>
  <si>
    <t>이지원, 이성렬</t>
    <phoneticPr fontId="3" type="noConversion"/>
  </si>
  <si>
    <t>*새해를 맞이하여 매장내에 있는 크리스마스 트리 장식을 정리하였습니다.</t>
    <phoneticPr fontId="3" type="noConversion"/>
  </si>
  <si>
    <t>신사동 메르까토에 바게트와 마카롱 케익을 생산하여 보냈습니다.</t>
    <phoneticPr fontId="3" type="noConversion"/>
  </si>
  <si>
    <t>전체미팅후 베이크하우스 전체에 청결에 신경써야할것같습니다,각자 담당을 정하여 깨끗이 관리하겠습니다</t>
    <phoneticPr fontId="3" type="noConversion"/>
  </si>
  <si>
    <t>이현숙</t>
    <phoneticPr fontId="3" type="noConversion"/>
  </si>
  <si>
    <t>어제부터 날씨가 급격히 추워서인지 금이 오전에도 홀이 한산했습니다.</t>
    <phoneticPr fontId="3" type="noConversion"/>
  </si>
  <si>
    <t>팥에 불순물이 많아 200g추가로 받기로하였습니다.</t>
    <phoneticPr fontId="3" type="noConversion"/>
  </si>
  <si>
    <t>김호중</t>
    <phoneticPr fontId="3" type="noConversion"/>
  </si>
  <si>
    <t>이지원, 이준희</t>
    <phoneticPr fontId="3" type="noConversion"/>
  </si>
  <si>
    <t>김성기, 이성렬</t>
    <phoneticPr fontId="3" type="noConversion"/>
  </si>
  <si>
    <t>*아몬드 크리스피의 판매율이 꾸준히 유지되고 있습니다.</t>
    <phoneticPr fontId="3" type="noConversion"/>
  </si>
  <si>
    <t>2013.1.4.(금)</t>
    <phoneticPr fontId="3" type="noConversion"/>
  </si>
  <si>
    <t>김호중, 이준희</t>
    <phoneticPr fontId="3" type="noConversion"/>
  </si>
  <si>
    <t>김성기,이지원,이성렬</t>
    <phoneticPr fontId="3" type="noConversion"/>
  </si>
  <si>
    <t>*전체미팅후 관리자 미팅을 하였습니다. 다음주부터 주2회 미팅을 정기적으로 할 계획입니다.</t>
    <phoneticPr fontId="3" type="noConversion"/>
  </si>
  <si>
    <t>*금일 전도금 사용내역은 잉크충전 8,000원입니다.</t>
    <phoneticPr fontId="3" type="noConversion"/>
  </si>
  <si>
    <t>*금일 영업 종료후 홀직원 회식을 하였습니다.</t>
    <phoneticPr fontId="3" type="noConversion"/>
  </si>
  <si>
    <t>2013.01.06</t>
    <phoneticPr fontId="3" type="noConversion"/>
  </si>
  <si>
    <t>장상민</t>
    <phoneticPr fontId="3" type="noConversion"/>
  </si>
  <si>
    <t>이창수,최현정</t>
    <phoneticPr fontId="3" type="noConversion"/>
  </si>
  <si>
    <t>이현숙,윤소리</t>
    <phoneticPr fontId="3" type="noConversion"/>
  </si>
  <si>
    <t>이현숙 사원이 빵반죽을 하였습니다.펀치주는 시간을 본인이 체크하였습니다.</t>
    <phoneticPr fontId="3" type="noConversion"/>
  </si>
  <si>
    <t>2013.1.5.(토)</t>
    <phoneticPr fontId="3" type="noConversion"/>
  </si>
  <si>
    <t>김호중, 이성렬</t>
    <phoneticPr fontId="3" type="noConversion"/>
  </si>
  <si>
    <t>김성기,이지원,이준희</t>
    <phoneticPr fontId="3" type="noConversion"/>
  </si>
  <si>
    <t>*5시이후로 손님이 많이 오셨습니다. 런치매출과 디너매출이 비슷하게 집계되었습니다.</t>
    <phoneticPr fontId="3" type="noConversion"/>
  </si>
  <si>
    <t>*파니니와 판제로티등의 셋트메뉴가 높은 판매율을 기록하였습니다.</t>
    <phoneticPr fontId="3" type="noConversion"/>
  </si>
  <si>
    <t>최현정,장상민</t>
    <phoneticPr fontId="3" type="noConversion"/>
  </si>
  <si>
    <t>*이창수 제과장. 최현정 주임. 김호중 주임 시장조사 실시</t>
    <phoneticPr fontId="3" type="noConversion"/>
  </si>
  <si>
    <t>2013.1.7.(월)</t>
    <phoneticPr fontId="3" type="noConversion"/>
  </si>
  <si>
    <t>2013.1.6.(일)</t>
    <phoneticPr fontId="3" type="noConversion"/>
  </si>
  <si>
    <t>이성렬</t>
    <phoneticPr fontId="3" type="noConversion"/>
  </si>
  <si>
    <t>김호중, 이준희</t>
    <phoneticPr fontId="3" type="noConversion"/>
  </si>
  <si>
    <t>김성기, 이지원</t>
    <phoneticPr fontId="3" type="noConversion"/>
  </si>
  <si>
    <t>*셋트 메뉴 판매율이 15%로 높게 나타나면서, 이번 주말은 특히 파니니, 판체로티의 인기가 좋았습니다.</t>
    <phoneticPr fontId="3" type="noConversion"/>
  </si>
  <si>
    <t>최현정</t>
    <phoneticPr fontId="3" type="noConversion"/>
  </si>
  <si>
    <t>이창수</t>
    <phoneticPr fontId="3" type="noConversion"/>
  </si>
  <si>
    <t>*케익의 꾸준한 판매로 생산을 더 실시 하였습니다.</t>
    <phoneticPr fontId="3" type="noConversion"/>
  </si>
  <si>
    <t>2013.1.8.(화)</t>
    <phoneticPr fontId="3" type="noConversion"/>
  </si>
  <si>
    <t>이지원</t>
    <phoneticPr fontId="3" type="noConversion"/>
  </si>
  <si>
    <t>김성기, 이준희</t>
    <phoneticPr fontId="3" type="noConversion"/>
  </si>
  <si>
    <t>김호중, 이성렬</t>
    <phoneticPr fontId="3" type="noConversion"/>
  </si>
  <si>
    <t xml:space="preserve">*제이스퀘어, 카페301, 루방도르 시식을 다녀왔습니다. 관리자 미팅 후 보고를 드리겠습니다. </t>
    <phoneticPr fontId="3" type="noConversion"/>
  </si>
  <si>
    <t>이현숙</t>
    <phoneticPr fontId="3" type="noConversion"/>
  </si>
  <si>
    <t>최현정,장상민 윤소리</t>
    <phoneticPr fontId="3" type="noConversion"/>
  </si>
  <si>
    <t>윤소리 사원이 혼자서 아이스크림을 생산하였습니다.</t>
    <phoneticPr fontId="3" type="noConversion"/>
  </si>
  <si>
    <t>2013.1.9.(수)</t>
    <phoneticPr fontId="3" type="noConversion"/>
  </si>
  <si>
    <t>이지원</t>
    <phoneticPr fontId="3" type="noConversion"/>
  </si>
  <si>
    <t>김호중, 이준희</t>
    <phoneticPr fontId="3" type="noConversion"/>
  </si>
  <si>
    <t>김성기, 이성렬</t>
    <phoneticPr fontId="3" type="noConversion"/>
  </si>
  <si>
    <t xml:space="preserve">*금일 우유빙수 판매가 8ea로 추운날씨임에도 판매율이 좋았습니다. </t>
    <phoneticPr fontId="3" type="noConversion"/>
  </si>
  <si>
    <t xml:space="preserve">*여러명의 직원들이 최근 장염과 몸살로 인하여 고생하고 있습니다. 전염성이 있어서 직원들의 개인적인 위생관리를 더 신경써서 체크하고 있습니다. </t>
    <phoneticPr fontId="3" type="noConversion"/>
  </si>
  <si>
    <t>김호중, 이준희</t>
    <phoneticPr fontId="3" type="noConversion"/>
  </si>
  <si>
    <t>이성렬</t>
    <phoneticPr fontId="3" type="noConversion"/>
  </si>
  <si>
    <t>김성기, 이지원</t>
    <phoneticPr fontId="3" type="noConversion"/>
  </si>
  <si>
    <t>*임문규과장과 함께 재고(실사)조사를 진행하였습니다.</t>
    <phoneticPr fontId="3" type="noConversion"/>
  </si>
  <si>
    <t>최현정,이현숙,윤소리</t>
    <phoneticPr fontId="3" type="noConversion"/>
  </si>
  <si>
    <t>시장조사후 감자가 보이게하는빵을 여러반죽을 통해 테스팅하고 새우가 들어간 빵을 테스팅하였습니다.현재 저희 포카치아반죽에 감자와 로즈마리르 넣어 만든빵은 맛이좋았습니다</t>
    <phoneticPr fontId="3" type="noConversion"/>
  </si>
  <si>
    <t>2013.01.10.(목)</t>
    <phoneticPr fontId="3" type="noConversion"/>
  </si>
  <si>
    <t>김성기, 이준희</t>
    <phoneticPr fontId="3" type="noConversion"/>
  </si>
  <si>
    <t>김호중</t>
    <phoneticPr fontId="3" type="noConversion"/>
  </si>
  <si>
    <t>이지원, 이성렬</t>
    <phoneticPr fontId="3" type="noConversion"/>
  </si>
  <si>
    <t>*6층에서 사용하던 오븐을 베이크하우스로 내려놓았습니다. 빵을 데워달라고 하시는 손님이 계셔서 그때마다 오븐을 사용할 예정입니다.</t>
    <phoneticPr fontId="3" type="noConversion"/>
  </si>
  <si>
    <t>윤소리사원에게 마카롱 충전물 만드는 법을 교육하였습니다.</t>
    <phoneticPr fontId="3" type="noConversion"/>
  </si>
  <si>
    <t>고르곤 졸라를 이용한 빵과 블루베리를 이용한빵을 테스트하였습니다,고르곤 졸라와 호밀반죽이 잘어울립니다.반죽을 좀더 부드럽게 해봐야겠습니다.</t>
    <phoneticPr fontId="3" type="noConversion"/>
  </si>
  <si>
    <t>*고객수가 늘어 빵&amp;케익 생산을 더 하였습니다.</t>
    <phoneticPr fontId="3" type="noConversion"/>
  </si>
  <si>
    <t>*전날대비 더욱 늘어난 고객수에 따라 빵 추가생산을 늘리고 케익 생산량도 늘렸습니다.</t>
    <phoneticPr fontId="3" type="noConversion"/>
  </si>
  <si>
    <t>2013.01.11.(금)</t>
    <phoneticPr fontId="3" type="noConversion"/>
  </si>
  <si>
    <t>김성기</t>
    <phoneticPr fontId="3" type="noConversion"/>
  </si>
  <si>
    <t>김호중, 이준희</t>
    <phoneticPr fontId="3" type="noConversion"/>
  </si>
  <si>
    <t>이지원, 이성렬</t>
    <phoneticPr fontId="3" type="noConversion"/>
  </si>
  <si>
    <t>*금일 전도금 사용내역은 코스트코에서 구입한 콜라캔355ml (2BOX) 29,780원입니다.</t>
    <phoneticPr fontId="3" type="noConversion"/>
  </si>
  <si>
    <t>이지원</t>
    <phoneticPr fontId="3" type="noConversion"/>
  </si>
  <si>
    <t>김호중, 이준희</t>
    <phoneticPr fontId="3" type="noConversion"/>
  </si>
  <si>
    <t>김성기, 이성렬</t>
    <phoneticPr fontId="3" type="noConversion"/>
  </si>
  <si>
    <t>*일 매출 최고기록을 갱신하였습니다. 전 품목 균등하게 판매율을 기록하였습니다.</t>
    <phoneticPr fontId="3" type="noConversion"/>
  </si>
  <si>
    <t>최현정</t>
    <phoneticPr fontId="3" type="noConversion"/>
  </si>
  <si>
    <t>*마카롱 판매량이 늘어. 오늘 주력 3가지 망고,쇼콜라,딸기를 생산 하였습니다.</t>
    <phoneticPr fontId="3" type="noConversion"/>
  </si>
  <si>
    <t>이현숙</t>
    <phoneticPr fontId="3" type="noConversion"/>
  </si>
  <si>
    <t>윤소리사원이 집안사정으로 일를 그만 두었습니다.</t>
    <phoneticPr fontId="3" type="noConversion"/>
  </si>
  <si>
    <t>*콩바라기 반죽을 이용하여 호박과 크림치즈를 이용한 빵을 만들었습니다.</t>
    <phoneticPr fontId="3" type="noConversion"/>
  </si>
  <si>
    <t>이창수,최현정,장상민</t>
    <phoneticPr fontId="3" type="noConversion"/>
  </si>
  <si>
    <t>조문현,신민경</t>
    <phoneticPr fontId="3" type="noConversion"/>
  </si>
  <si>
    <t>반포에서 근무할 직원을 교육을 받으러 왔습니다. 관심있어하는 태도와 앞으로 저희가 많은 도움을 받을것같습니다.</t>
    <phoneticPr fontId="3" type="noConversion"/>
  </si>
  <si>
    <t>다른 단팥죽과의 차별화를 위해 검은 깨죽을 넣어봤습니다.맛이 훨씬 고소하고 부드럽습니다.대체하면 좋을것 같습니다.</t>
    <phoneticPr fontId="3" type="noConversion"/>
  </si>
  <si>
    <t>주요 원재료에 대한 터 업체와 비교후 현재 업체보다 가격이 낮아 현재 거래처와 협의후 가격을 맞춰주기로 하였습니다.</t>
    <phoneticPr fontId="3" type="noConversion"/>
  </si>
  <si>
    <t>2013.1.12.(토)</t>
    <phoneticPr fontId="3" type="noConversion"/>
  </si>
  <si>
    <t>2013.1.13.(일)</t>
    <phoneticPr fontId="3" type="noConversion"/>
  </si>
  <si>
    <t>이성렬</t>
    <phoneticPr fontId="3" type="noConversion"/>
  </si>
  <si>
    <t>김호중, 이준희</t>
    <phoneticPr fontId="3" type="noConversion"/>
  </si>
  <si>
    <t>김성기, 이지원</t>
    <phoneticPr fontId="3" type="noConversion"/>
  </si>
  <si>
    <t>*이번 주말 이틀은 다른때에 비하여 고객수와 매출이 월등히 높게 나타났습니다. 블로그와 입소문을 통하여 주말 관광객들이 많이 찾아주신것 같습니다.</t>
    <phoneticPr fontId="3" type="noConversion"/>
  </si>
  <si>
    <t>*주말은 평일에 비하여 파니니와 판체로티의 판매율이 꾸준히 높게 나타나고 있습니다.</t>
    <phoneticPr fontId="3" type="noConversion"/>
  </si>
  <si>
    <t>2013.1.14.(월)</t>
    <phoneticPr fontId="3" type="noConversion"/>
  </si>
  <si>
    <t>김호중, 이준희</t>
    <phoneticPr fontId="3" type="noConversion"/>
  </si>
  <si>
    <t>김성기</t>
    <phoneticPr fontId="3" type="noConversion"/>
  </si>
  <si>
    <t>이지원, 이성렬</t>
    <phoneticPr fontId="3" type="noConversion"/>
  </si>
  <si>
    <t>*김호중주임과 이지원, 김성기사원은 음료메뉴 및 업무분담에 대하여 미팅을 하였습니다.</t>
    <phoneticPr fontId="3" type="noConversion"/>
  </si>
  <si>
    <t>2013.1.15.(화)</t>
    <phoneticPr fontId="3" type="noConversion"/>
  </si>
  <si>
    <t>김호중</t>
    <phoneticPr fontId="3" type="noConversion"/>
  </si>
  <si>
    <t>김성기,이성렬</t>
    <phoneticPr fontId="3" type="noConversion"/>
  </si>
  <si>
    <t>이지원,이준희,유진경</t>
    <phoneticPr fontId="3" type="noConversion"/>
  </si>
  <si>
    <t>*유진경사원이 첫 출근을 하였습니다.</t>
    <phoneticPr fontId="3" type="noConversion"/>
  </si>
  <si>
    <t>2013.1.16.(수)</t>
    <phoneticPr fontId="3" type="noConversion"/>
  </si>
  <si>
    <t>반포 교육 직원들과 파니니와 판젤로띠 만드는법을 교육하고 시식하였습니다.</t>
    <phoneticPr fontId="3" type="noConversion"/>
  </si>
  <si>
    <t>김호중</t>
    <phoneticPr fontId="3" type="noConversion"/>
  </si>
  <si>
    <t>김성기, 이준희</t>
    <phoneticPr fontId="3" type="noConversion"/>
  </si>
  <si>
    <t>이지원,이성렬,유진경</t>
    <phoneticPr fontId="3" type="noConversion"/>
  </si>
  <si>
    <t>*금일 전도금 사용내역은 의약품 구입비 (12,000원)입니다.</t>
    <phoneticPr fontId="3" type="noConversion"/>
  </si>
  <si>
    <t>*유진경사원에게 고객입점시 기본응대방법에 대하여 교육하였습니다.</t>
    <phoneticPr fontId="3" type="noConversion"/>
  </si>
  <si>
    <t>토마토소스를 이용한 천연발효빵을 해보았습니다, 장시간 발효로인해 시식은 못해보았으나 향은 너무 좋습니다.</t>
    <phoneticPr fontId="3" type="noConversion"/>
  </si>
  <si>
    <t>이현숙,신민경</t>
    <phoneticPr fontId="3" type="noConversion"/>
  </si>
  <si>
    <t>타박 감자가 감자칩하기에 좋은 감자입니다.</t>
    <phoneticPr fontId="3" type="noConversion"/>
  </si>
  <si>
    <t>제과장님께서 서울 출장가셔서 최현정 주임이 케익을 진열하였습니다.</t>
    <phoneticPr fontId="3" type="noConversion"/>
  </si>
  <si>
    <t>2013.1.17.(목)</t>
    <phoneticPr fontId="3" type="noConversion"/>
  </si>
  <si>
    <t>조문현 사원에게 스콘 교육하였습니다. 교육자모두 잘 하고있어 일에 효율성을 높여주고있습니다.</t>
    <phoneticPr fontId="3" type="noConversion"/>
  </si>
  <si>
    <t xml:space="preserve">신민경 사원에게 판젤로띠교육후 판매용으로 생산하게 하였습니다.
</t>
    <phoneticPr fontId="3" type="noConversion"/>
  </si>
  <si>
    <t>*금일 전도금 사용내역은 형광등 구입비 (7,300원)입니다.</t>
    <phoneticPr fontId="3" type="noConversion"/>
  </si>
  <si>
    <t>*바닐라 라떼 두가지 버전과 밤 라떼 한가지를 홀직원 모두 시음하였습니다. 일요일에 시연할 수 있도록 준비하겠습니다.</t>
    <phoneticPr fontId="3" type="noConversion"/>
  </si>
  <si>
    <t>이지원</t>
    <phoneticPr fontId="3" type="noConversion"/>
  </si>
  <si>
    <t>김호중, 이준희</t>
    <phoneticPr fontId="3" type="noConversion"/>
  </si>
  <si>
    <t>김성기,이성렬,유진경</t>
    <phoneticPr fontId="3" type="noConversion"/>
  </si>
  <si>
    <t>조문현</t>
    <phoneticPr fontId="3" type="noConversion"/>
  </si>
  <si>
    <t>장상민,조문현</t>
    <phoneticPr fontId="3" type="noConversion"/>
  </si>
  <si>
    <t>*장상민 사원 &gt; 조문현 사원 오븐및 성형 교육</t>
    <phoneticPr fontId="3" type="noConversion"/>
  </si>
  <si>
    <t>*이현숙 사원&gt; 신민경 사원 판젤로티 및 파니니 교육</t>
    <phoneticPr fontId="3" type="noConversion"/>
  </si>
  <si>
    <t>*1:1 교육으로 반복적으로 숙달하고 있습니다.</t>
    <phoneticPr fontId="3" type="noConversion"/>
  </si>
  <si>
    <t>2013.1.18.(금)</t>
    <phoneticPr fontId="3" type="noConversion"/>
  </si>
  <si>
    <t>이성렬</t>
    <phoneticPr fontId="3" type="noConversion"/>
  </si>
  <si>
    <t>김호중,김성기</t>
    <phoneticPr fontId="3" type="noConversion"/>
  </si>
  <si>
    <t>이지원,이준희,유진경</t>
    <phoneticPr fontId="3" type="noConversion"/>
  </si>
  <si>
    <t>*금일 전도금 사용내역은 문구류 구입비 20,000원입니다.</t>
    <phoneticPr fontId="3" type="noConversion"/>
  </si>
  <si>
    <t>*방학시즌을 맞아 평일임에도 꾸준히 매출이 유지되고 있습니다.</t>
    <phoneticPr fontId="3" type="noConversion"/>
  </si>
  <si>
    <t>2013.1.19.(토)</t>
    <phoneticPr fontId="3" type="noConversion"/>
  </si>
  <si>
    <t>김성기</t>
    <phoneticPr fontId="3" type="noConversion"/>
  </si>
  <si>
    <t>김호중,이준희</t>
    <phoneticPr fontId="3" type="noConversion"/>
  </si>
  <si>
    <t>이지원,이성렬,유진경</t>
    <phoneticPr fontId="3" type="noConversion"/>
  </si>
  <si>
    <t>*베이크하우스 최고매출을 기록하였습니다.</t>
    <phoneticPr fontId="3" type="noConversion"/>
  </si>
  <si>
    <t>*주말 방문고객님들중 관광객분들은 블로그를 통하여 찾아오시는 분들이 많이 계십니다.</t>
    <phoneticPr fontId="3" type="noConversion"/>
  </si>
  <si>
    <t>이창수,최현정,이현숙</t>
    <phoneticPr fontId="3" type="noConversion"/>
  </si>
  <si>
    <t>장상민,조문현,신민경</t>
    <phoneticPr fontId="3" type="noConversion"/>
  </si>
  <si>
    <t>이현숙 사원이 쿠킹클레스를 진행하였습니다.</t>
    <phoneticPr fontId="3" type="noConversion"/>
  </si>
  <si>
    <t>이창수,최현정,</t>
    <phoneticPr fontId="3" type="noConversion"/>
  </si>
  <si>
    <t>케이크 신제품 평가후 판매하기로하였습니다.</t>
    <phoneticPr fontId="3" type="noConversion"/>
  </si>
  <si>
    <t>음료와 병행하여 주제에 맞는 신제품이 필요하므로 그에대한 서로의 미팅이 필요할듯합니다</t>
    <phoneticPr fontId="3" type="noConversion"/>
  </si>
  <si>
    <t>이현숙,신민경,조문현</t>
    <phoneticPr fontId="3" type="noConversion"/>
  </si>
  <si>
    <t>판젤로띠를 2/3크기로 생산하여보았습니다.토요일부터 진열후 판매하기로하였습니다.</t>
    <phoneticPr fontId="3" type="noConversion"/>
  </si>
  <si>
    <t>2013.1.20.(일)</t>
    <phoneticPr fontId="3" type="noConversion"/>
  </si>
  <si>
    <t>이준희</t>
    <phoneticPr fontId="3" type="noConversion"/>
  </si>
  <si>
    <t>김호중,이성렬</t>
    <phoneticPr fontId="3" type="noConversion"/>
  </si>
  <si>
    <t>김성기,이지원,유진경</t>
    <phoneticPr fontId="3" type="noConversion"/>
  </si>
  <si>
    <t>*주말 이틀동안 빵과 케이크, 커피, 음료 등 전품목이 균등하게 판매율을 기록하였습니다.</t>
    <phoneticPr fontId="3" type="noConversion"/>
  </si>
  <si>
    <t>*오후 4시부터 쿠킹클래스 8명 진행하였습니다.</t>
    <phoneticPr fontId="3" type="noConversion"/>
  </si>
  <si>
    <t>*본사 기획팀으로부터 회사소개와 교육 매뉴얼을 교육받았습니다</t>
    <phoneticPr fontId="3" type="noConversion"/>
  </si>
  <si>
    <t>*신사동에 보낼 빵을 오늘부터 생산하였습니다</t>
    <phoneticPr fontId="3" type="noConversion"/>
  </si>
  <si>
    <t>2013.1.21.(월)</t>
    <phoneticPr fontId="3" type="noConversion"/>
  </si>
  <si>
    <t>김호중</t>
    <phoneticPr fontId="3" type="noConversion"/>
  </si>
  <si>
    <t>이지원,이준희</t>
    <phoneticPr fontId="3" type="noConversion"/>
  </si>
  <si>
    <t>김성기,이성렬,유진경</t>
    <phoneticPr fontId="3" type="noConversion"/>
  </si>
  <si>
    <t>*전직원 연말정산 서류를 취합하여 본사에 발송하였습니다.</t>
    <phoneticPr fontId="3" type="noConversion"/>
  </si>
  <si>
    <t>2013.1.22.(화)</t>
    <phoneticPr fontId="3" type="noConversion"/>
  </si>
  <si>
    <t>이성렬</t>
    <phoneticPr fontId="3" type="noConversion"/>
  </si>
  <si>
    <t>김호중,유진경</t>
    <phoneticPr fontId="3" type="noConversion"/>
  </si>
  <si>
    <t>김성기,이지원,이준희</t>
    <phoneticPr fontId="3" type="noConversion"/>
  </si>
  <si>
    <t>*최근 병음료의 판매가 꾸준히 증가하고 있습니다.</t>
    <phoneticPr fontId="3" type="noConversion"/>
  </si>
  <si>
    <t>*이창수과장과 김호중주임이 신제품 케이크와 관련하여 가격 및 판매시점에 대하여 미팅하였습니다.</t>
    <phoneticPr fontId="3" type="noConversion"/>
  </si>
  <si>
    <t>2013.1.23.(수)</t>
    <phoneticPr fontId="3" type="noConversion"/>
  </si>
  <si>
    <t>김성기</t>
    <phoneticPr fontId="3" type="noConversion"/>
  </si>
  <si>
    <t>김호중,유진경</t>
    <phoneticPr fontId="3" type="noConversion"/>
  </si>
  <si>
    <t>이지원,이성렬,이준희</t>
    <phoneticPr fontId="3" type="noConversion"/>
  </si>
  <si>
    <t>*이창수제과장과 김호중주임이 현재 커피,음료 제품 코스트 분석 후 적절한 향후 가격인상안에 대하여 미팅을 하였습니다.</t>
    <phoneticPr fontId="3" type="noConversion"/>
  </si>
  <si>
    <t>2013.1.24.(목)</t>
    <phoneticPr fontId="3" type="noConversion"/>
  </si>
  <si>
    <t>최현정,이현숙</t>
    <phoneticPr fontId="3" type="noConversion"/>
  </si>
  <si>
    <t>신민경</t>
    <phoneticPr fontId="3" type="noConversion"/>
  </si>
  <si>
    <t>깜파뉴를 식빵 틀에 해보았습니다. 중량을 늘리고 판매해도 좋을것같습니다</t>
    <phoneticPr fontId="3" type="noConversion"/>
  </si>
  <si>
    <t>*딸기 요거트 무스케익 판매량이 늘어 생산을 더 하였습니다.</t>
    <phoneticPr fontId="3" type="noConversion"/>
  </si>
  <si>
    <t>이지원,유진경</t>
    <phoneticPr fontId="3" type="noConversion"/>
  </si>
  <si>
    <t>김호중,이성렬</t>
    <phoneticPr fontId="3" type="noConversion"/>
  </si>
  <si>
    <t>김성기,이준희</t>
    <phoneticPr fontId="3" type="noConversion"/>
  </si>
  <si>
    <t>*딸기요거트 조각케이크의 판매가 홀 케이크 판매로까지 이어지고 있습니다.</t>
    <phoneticPr fontId="3" type="noConversion"/>
  </si>
  <si>
    <t>*금일 전도금 사용내역은 잉크충전 8,000원입니다.</t>
    <phoneticPr fontId="3" type="noConversion"/>
  </si>
  <si>
    <t>2013.1.25.(금)</t>
    <phoneticPr fontId="3" type="noConversion"/>
  </si>
  <si>
    <t>이지원</t>
    <phoneticPr fontId="3" type="noConversion"/>
  </si>
  <si>
    <t>김호중,유진경</t>
    <phoneticPr fontId="3" type="noConversion"/>
  </si>
  <si>
    <t>김성기,이성렬,이준희</t>
    <phoneticPr fontId="3" type="noConversion"/>
  </si>
  <si>
    <t>*금일 전도금 사용내역은 화물택배 운송비(26,000원), 요플레 (22,630원)입니다.</t>
    <phoneticPr fontId="3" type="noConversion"/>
  </si>
  <si>
    <t>*김성기사원은 유진경사원에게 에스프레소 추출 방법에 대하여 교육하였습니다.</t>
    <phoneticPr fontId="3" type="noConversion"/>
  </si>
  <si>
    <t>최현정,장상민,조문현</t>
    <phoneticPr fontId="3" type="noConversion"/>
  </si>
  <si>
    <t>주방내 가스쪽 통풍구를 청소하였습니다.</t>
    <phoneticPr fontId="3" type="noConversion"/>
  </si>
  <si>
    <t>직원들이 신제품을 위한 빵 테스팅중입니다.</t>
    <phoneticPr fontId="3" type="noConversion"/>
  </si>
  <si>
    <t>이현숙사원이 쿠킹클래스를 진행하였습니다.</t>
    <phoneticPr fontId="3" type="noConversion"/>
  </si>
  <si>
    <t>이지원 사원이 주가되어 쿠킹클레스를 진행하였습니다.</t>
    <phoneticPr fontId="3" type="noConversion"/>
  </si>
  <si>
    <t>판젤로띠의 생산이 급증하였습니다.</t>
    <phoneticPr fontId="3" type="noConversion"/>
  </si>
  <si>
    <t>2013.1.26.(토)</t>
    <phoneticPr fontId="3" type="noConversion"/>
  </si>
  <si>
    <t>김호중,이성렬,유진경</t>
    <phoneticPr fontId="3" type="noConversion"/>
  </si>
  <si>
    <t>김성기,이지원,이준희</t>
    <phoneticPr fontId="3" type="noConversion"/>
  </si>
  <si>
    <t>*이지원사원과 유진경사원이 같이 쿠킹클래스를 진행하였습니다. 유진경사원이 빠르게 적응을 잘하고 있습니다.</t>
    <phoneticPr fontId="3" type="noConversion"/>
  </si>
  <si>
    <t>*최근 주말 영업사항은 특별히 한가한 시간때가 없이, 꾸준히 고객님들께서 찾아주고 계십니다.</t>
    <phoneticPr fontId="3" type="noConversion"/>
  </si>
  <si>
    <t>2013.1.27.(일)</t>
    <phoneticPr fontId="3" type="noConversion"/>
  </si>
  <si>
    <t>이준희</t>
    <phoneticPr fontId="3" type="noConversion"/>
  </si>
  <si>
    <t>김호중,이지원</t>
    <phoneticPr fontId="3" type="noConversion"/>
  </si>
  <si>
    <t>김성기,이성렬,유진경</t>
    <phoneticPr fontId="3" type="noConversion"/>
  </si>
  <si>
    <t>*파니니와 판제로티의 판매가 40ea 이상을 기록하였습니다.</t>
    <phoneticPr fontId="3" type="noConversion"/>
  </si>
  <si>
    <t>*금일 베이크하우스 최고매출을 기록하였습니다.</t>
    <phoneticPr fontId="3" type="noConversion"/>
  </si>
  <si>
    <t>치킨파니니와 판젤로띠의 생산이 증가하였습니다</t>
    <phoneticPr fontId="3" type="noConversion"/>
  </si>
  <si>
    <t>쿠킹클래스가 있었습니다</t>
    <phoneticPr fontId="3" type="noConversion"/>
  </si>
  <si>
    <t>오프라벨 디피용 빵을 생산하였습니다.</t>
    <phoneticPr fontId="3" type="noConversion"/>
  </si>
  <si>
    <t>직원모두가 신제품 테스팅에 동참하여 테스팅후 평가해보았습니다</t>
    <phoneticPr fontId="3" type="noConversion"/>
  </si>
  <si>
    <t>주현철 대리님께서 파니니을 점검해 주셨습니다</t>
    <phoneticPr fontId="3" type="noConversion"/>
  </si>
  <si>
    <t>2013.1.28.(월)</t>
    <phoneticPr fontId="3" type="noConversion"/>
  </si>
  <si>
    <t>이준희</t>
    <phoneticPr fontId="3" type="noConversion"/>
  </si>
  <si>
    <t>김호중,유진경</t>
    <phoneticPr fontId="3" type="noConversion"/>
  </si>
  <si>
    <t>김성기,이지원,이성렬</t>
    <phoneticPr fontId="3" type="noConversion"/>
  </si>
  <si>
    <t>*금일 치킨파니니의 판매량이 16ea로 높게 나타났습니다.</t>
    <phoneticPr fontId="3" type="noConversion"/>
  </si>
  <si>
    <t>*유진경사원이 이현숙사원과 함께 쿠킹클래스를 진행하였습니다.</t>
    <phoneticPr fontId="3" type="noConversion"/>
  </si>
  <si>
    <t xml:space="preserve">*김성기사원과 이지원사원이 함께 부산지역 커피,음료 가격을 조사하기 위해 시장조사를 다녀왔습니다. </t>
    <phoneticPr fontId="3" type="noConversion"/>
  </si>
  <si>
    <t>2013.1.29.(화)</t>
    <phoneticPr fontId="3" type="noConversion"/>
  </si>
  <si>
    <t>*금일 전도금 사용내역은 택배비(2,040원)와 잉크충전비(15,000원)입니다.</t>
    <phoneticPr fontId="3" type="noConversion"/>
  </si>
  <si>
    <t>이지원</t>
    <phoneticPr fontId="3" type="noConversion"/>
  </si>
  <si>
    <t>김호중,이준희</t>
    <phoneticPr fontId="3" type="noConversion"/>
  </si>
  <si>
    <t>김성기,이성렬,유진경</t>
    <phoneticPr fontId="3" type="noConversion"/>
  </si>
  <si>
    <t>신민경,조문현</t>
    <phoneticPr fontId="3" type="noConversion"/>
  </si>
  <si>
    <t>장상민</t>
    <phoneticPr fontId="3" type="noConversion"/>
  </si>
  <si>
    <t>*마카롱 판매율 증가에 따라 추가 생산하였습니다.</t>
    <phoneticPr fontId="3" type="noConversion"/>
  </si>
  <si>
    <t>*신제품 테스팅 및 신제품 관련 미팅을 실시하였습니다.</t>
    <phoneticPr fontId="3" type="noConversion"/>
  </si>
  <si>
    <t>2013.1.30.(수)</t>
    <phoneticPr fontId="3" type="noConversion"/>
  </si>
  <si>
    <t>김호중, 이성렬</t>
    <phoneticPr fontId="3" type="noConversion"/>
  </si>
  <si>
    <t>김성기, 이준희</t>
    <phoneticPr fontId="3" type="noConversion"/>
  </si>
  <si>
    <t>*평일에도 파니니와 판제로티의 판매율이 꾸준히 증가하고 있습니다.</t>
    <phoneticPr fontId="3" type="noConversion"/>
  </si>
  <si>
    <t>이지원, 유진경</t>
    <phoneticPr fontId="3" type="noConversion"/>
  </si>
  <si>
    <t>*아이스 커피, 음료의 판매가 늘고 있습니다.</t>
    <phoneticPr fontId="3" type="noConversion"/>
  </si>
  <si>
    <t>*이지원사원이 테스팅한 샹그리아를 전직원이 시음하고 보완할점에 대하여 홀직원 미팅을 하였습니다.</t>
    <phoneticPr fontId="3" type="noConversion"/>
  </si>
  <si>
    <t>*초코렛생산 시작하였습니다.</t>
    <phoneticPr fontId="3" type="noConversion"/>
  </si>
  <si>
    <t>장상민,신민경,조문현</t>
    <phoneticPr fontId="3" type="noConversion"/>
  </si>
  <si>
    <t>초코렛을 디핑하였습니다.</t>
    <phoneticPr fontId="3" type="noConversion"/>
  </si>
  <si>
    <t>단체 손님으로 아침 파니니 생산을 많이하였습니다.주말대비 야채를 충분히 미장하였습니다</t>
    <phoneticPr fontId="3" type="noConversion"/>
  </si>
  <si>
    <t>판젤로띠 카레맛을 테스팅하였습니다.</t>
    <phoneticPr fontId="3" type="noConversion"/>
  </si>
  <si>
    <t>2013.1.31.(목)</t>
    <phoneticPr fontId="3" type="noConversion"/>
  </si>
  <si>
    <t>유진경</t>
    <phoneticPr fontId="3" type="noConversion"/>
  </si>
  <si>
    <t>김호중,이준희</t>
    <phoneticPr fontId="3" type="noConversion"/>
  </si>
  <si>
    <t>이지원,김성기,이성렬</t>
    <phoneticPr fontId="3" type="noConversion"/>
  </si>
  <si>
    <t>*1월말 음료재고 조사를 진행하였습니다.</t>
    <phoneticPr fontId="3" type="noConversion"/>
  </si>
  <si>
    <t>*내일 시연에 앞서 바닐라라떼, 베리요거트를 홀전직원이 함께 시음하고 미팅을 하였습니다.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</si>
</sst>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.0%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11"/>
      <color rgb="FFC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4" fillId="0" borderId="0" xfId="0" applyFont="1">
      <alignment vertical="center"/>
    </xf>
    <xf numFmtId="41" fontId="5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2" fontId="9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42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35"/>
      <c r="B2" s="35"/>
      <c r="C2" s="176" t="s">
        <v>42</v>
      </c>
      <c r="D2" s="177"/>
      <c r="E2" s="178"/>
    </row>
    <row r="3" spans="1:6" ht="20.100000000000001" customHeight="1" thickTop="1" thickBot="1">
      <c r="A3" s="17" t="s">
        <v>38</v>
      </c>
      <c r="B3" s="12">
        <v>0</v>
      </c>
      <c r="C3" s="36"/>
      <c r="D3" s="37"/>
      <c r="E3" s="38"/>
    </row>
    <row r="4" spans="1:6" ht="20.100000000000001" customHeight="1" thickTop="1" thickBot="1">
      <c r="A4" s="19" t="s">
        <v>29</v>
      </c>
      <c r="B4" s="13">
        <f>B3+B11</f>
        <v>1259520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33000000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1259520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3.816727272727273E-2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1264000</v>
      </c>
      <c r="C10" s="16" t="s">
        <v>10</v>
      </c>
      <c r="D10" s="174">
        <v>0.09</v>
      </c>
      <c r="E10" s="174"/>
    </row>
    <row r="11" spans="1:6" ht="20.100000000000001" customHeight="1" thickTop="1" thickBot="1">
      <c r="A11" s="16" t="s">
        <v>8</v>
      </c>
      <c r="B11" s="25">
        <v>1259520</v>
      </c>
      <c r="C11" s="16" t="s">
        <v>11</v>
      </c>
      <c r="D11" s="174">
        <v>0.06</v>
      </c>
      <c r="E11" s="174"/>
    </row>
    <row r="12" spans="1:6" ht="20.100000000000001" customHeight="1" thickTop="1" thickBot="1">
      <c r="A12" s="16" t="s">
        <v>21</v>
      </c>
      <c r="B12" s="25">
        <v>930640</v>
      </c>
      <c r="C12" s="16" t="s">
        <v>1</v>
      </c>
      <c r="D12" s="174">
        <v>0.22</v>
      </c>
      <c r="E12" s="174"/>
    </row>
    <row r="13" spans="1:6" ht="20.100000000000001" customHeight="1" thickTop="1" thickBot="1">
      <c r="A13" s="16" t="s">
        <v>22</v>
      </c>
      <c r="B13" s="25">
        <f>B11-B12</f>
        <v>328880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4480</v>
      </c>
      <c r="C14" s="16" t="s">
        <v>35</v>
      </c>
      <c r="D14" s="174">
        <v>0.15</v>
      </c>
      <c r="E14" s="174"/>
    </row>
    <row r="15" spans="1:6" ht="20.100000000000001" customHeight="1" thickTop="1" thickBot="1">
      <c r="A15" s="16" t="s">
        <v>23</v>
      </c>
      <c r="B15" s="25">
        <v>988880</v>
      </c>
      <c r="C15" s="16" t="s">
        <v>13</v>
      </c>
      <c r="D15" s="174">
        <v>0.04</v>
      </c>
      <c r="E15" s="174"/>
    </row>
    <row r="16" spans="1:6" ht="20.100000000000001" customHeight="1" thickTop="1" thickBot="1">
      <c r="A16" s="16" t="s">
        <v>26</v>
      </c>
      <c r="B16" s="25">
        <f>B11-B15</f>
        <v>270640</v>
      </c>
      <c r="C16" s="16" t="s">
        <v>14</v>
      </c>
      <c r="D16" s="174">
        <v>0.22</v>
      </c>
      <c r="E16" s="174"/>
    </row>
    <row r="17" spans="1:8" ht="20.100000000000001" customHeight="1" thickTop="1" thickBot="1">
      <c r="A17" s="16" t="s">
        <v>27</v>
      </c>
      <c r="B17" s="26">
        <v>87</v>
      </c>
      <c r="C17" s="16" t="s">
        <v>15</v>
      </c>
      <c r="D17" s="174">
        <v>0.16</v>
      </c>
      <c r="E17" s="174"/>
    </row>
    <row r="18" spans="1:8" ht="20.100000000000001" customHeight="1" thickTop="1" thickBot="1">
      <c r="A18" s="16" t="s">
        <v>24</v>
      </c>
      <c r="B18" s="25">
        <v>14528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30/362</f>
        <v>8.2872928176795577E-2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34">
        <v>0.01</v>
      </c>
      <c r="E20" s="34"/>
    </row>
    <row r="21" spans="1:8" ht="20.100000000000001" customHeight="1" thickTop="1" thickBot="1">
      <c r="A21" s="24"/>
      <c r="B21" s="23"/>
      <c r="C21" s="16" t="s">
        <v>33</v>
      </c>
      <c r="D21" s="34" t="s">
        <v>18</v>
      </c>
      <c r="E21" s="34"/>
    </row>
    <row r="22" spans="1:8" ht="20.100000000000001" customHeight="1" thickTop="1" thickBot="1">
      <c r="A22" s="24"/>
      <c r="B22" s="23"/>
      <c r="C22" s="16" t="s">
        <v>17</v>
      </c>
      <c r="D22" s="34" t="s">
        <v>18</v>
      </c>
      <c r="E22" s="34"/>
    </row>
    <row r="23" spans="1:8" ht="20.100000000000001" customHeight="1" thickTop="1" thickBot="1">
      <c r="A23" s="24"/>
      <c r="B23" s="23"/>
      <c r="C23" s="16" t="s">
        <v>32</v>
      </c>
      <c r="D23" s="34" t="s">
        <v>18</v>
      </c>
      <c r="E23" s="3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43</v>
      </c>
      <c r="C26" s="17" t="s">
        <v>20</v>
      </c>
      <c r="D26" s="186" t="s">
        <v>52</v>
      </c>
      <c r="E26" s="187"/>
    </row>
    <row r="27" spans="1:8" s="5" customFormat="1" ht="20.100000000000001" customHeight="1" thickTop="1" thickBot="1">
      <c r="A27" s="17" t="s">
        <v>1</v>
      </c>
      <c r="B27" s="7" t="s">
        <v>44</v>
      </c>
      <c r="C27" s="17" t="s">
        <v>2</v>
      </c>
      <c r="D27" s="186" t="s">
        <v>53</v>
      </c>
      <c r="E27" s="191"/>
    </row>
    <row r="28" spans="1:8" s="5" customFormat="1" ht="20.100000000000001" customHeight="1" thickTop="1" thickBot="1">
      <c r="A28" s="17"/>
      <c r="B28" s="7" t="s">
        <v>45</v>
      </c>
      <c r="C28" s="17" t="s">
        <v>3</v>
      </c>
      <c r="D28" s="186" t="s">
        <v>54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46</v>
      </c>
      <c r="B33" s="189"/>
      <c r="C33" s="204" t="s">
        <v>55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4" sqref="B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75"/>
      <c r="B2" s="75"/>
      <c r="C2" s="176" t="s">
        <v>121</v>
      </c>
      <c r="D2" s="177"/>
      <c r="E2" s="178"/>
    </row>
    <row r="3" spans="1:6" ht="20.100000000000001" customHeight="1" thickTop="1" thickBot="1">
      <c r="A3" s="17" t="s">
        <v>38</v>
      </c>
      <c r="B3" s="12">
        <v>10261960</v>
      </c>
      <c r="C3" s="76"/>
      <c r="D3" s="77"/>
      <c r="E3" s="78"/>
    </row>
    <row r="4" spans="1:6" ht="20.100000000000001" customHeight="1" thickTop="1" thickBot="1">
      <c r="A4" s="19" t="s">
        <v>29</v>
      </c>
      <c r="B4" s="13">
        <f>B3+B11</f>
        <v>11291140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10261960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11291140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0.31364277777777777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1044400</v>
      </c>
      <c r="C10" s="16" t="s">
        <v>10</v>
      </c>
      <c r="D10" s="174">
        <v>0.06</v>
      </c>
      <c r="E10" s="174"/>
    </row>
    <row r="11" spans="1:6" ht="20.100000000000001" customHeight="1" thickTop="1" thickBot="1">
      <c r="A11" s="16" t="s">
        <v>8</v>
      </c>
      <c r="B11" s="25">
        <v>1029180</v>
      </c>
      <c r="C11" s="16" t="s">
        <v>11</v>
      </c>
      <c r="D11" s="174">
        <v>0.08</v>
      </c>
      <c r="E11" s="174"/>
    </row>
    <row r="12" spans="1:6" ht="20.100000000000001" customHeight="1" thickTop="1" thickBot="1">
      <c r="A12" s="16" t="s">
        <v>21</v>
      </c>
      <c r="B12" s="25">
        <v>691700</v>
      </c>
      <c r="C12" s="16" t="s">
        <v>1</v>
      </c>
      <c r="D12" s="174">
        <v>0.27</v>
      </c>
      <c r="E12" s="174"/>
    </row>
    <row r="13" spans="1:6" ht="20.100000000000001" customHeight="1" thickTop="1" thickBot="1">
      <c r="A13" s="16" t="s">
        <v>22</v>
      </c>
      <c r="B13" s="25">
        <f>B11-B12</f>
        <v>337480</v>
      </c>
      <c r="C13" s="16" t="s">
        <v>6</v>
      </c>
      <c r="D13" s="174">
        <v>0.04</v>
      </c>
      <c r="E13" s="174"/>
    </row>
    <row r="14" spans="1:6" ht="20.100000000000001" customHeight="1" thickTop="1" thickBot="1">
      <c r="A14" s="16" t="s">
        <v>25</v>
      </c>
      <c r="B14" s="25">
        <f>B10-B11</f>
        <v>15220</v>
      </c>
      <c r="C14" s="16" t="s">
        <v>35</v>
      </c>
      <c r="D14" s="174">
        <v>0.04</v>
      </c>
      <c r="E14" s="174"/>
    </row>
    <row r="15" spans="1:6" ht="20.100000000000001" customHeight="1" thickTop="1" thickBot="1">
      <c r="A15" s="16" t="s">
        <v>23</v>
      </c>
      <c r="B15" s="25">
        <v>815900</v>
      </c>
      <c r="C15" s="16" t="s">
        <v>13</v>
      </c>
      <c r="D15" s="174">
        <v>0.06</v>
      </c>
      <c r="E15" s="174"/>
    </row>
    <row r="16" spans="1:6" ht="20.100000000000001" customHeight="1" thickTop="1" thickBot="1">
      <c r="A16" s="16" t="s">
        <v>26</v>
      </c>
      <c r="B16" s="25">
        <f>B11-B15</f>
        <v>213280</v>
      </c>
      <c r="C16" s="16" t="s">
        <v>14</v>
      </c>
      <c r="D16" s="174">
        <v>0.26</v>
      </c>
      <c r="E16" s="174"/>
    </row>
    <row r="17" spans="1:8" ht="20.100000000000001" customHeight="1" thickTop="1" thickBot="1">
      <c r="A17" s="16" t="s">
        <v>27</v>
      </c>
      <c r="B17" s="26">
        <v>79</v>
      </c>
      <c r="C17" s="16" t="s">
        <v>15</v>
      </c>
      <c r="D17" s="174">
        <v>0.16</v>
      </c>
      <c r="E17" s="174"/>
    </row>
    <row r="18" spans="1:8" ht="20.100000000000001" customHeight="1" thickTop="1" thickBot="1">
      <c r="A18" s="16" t="s">
        <v>24</v>
      </c>
      <c r="B18" s="25">
        <v>13220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37/413</f>
        <v>8.9588377723970949E-2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74" t="s">
        <v>18</v>
      </c>
      <c r="E20" s="74"/>
    </row>
    <row r="21" spans="1:8" ht="20.100000000000001" customHeight="1" thickTop="1" thickBot="1">
      <c r="A21" s="24"/>
      <c r="B21" s="23"/>
      <c r="C21" s="16" t="s">
        <v>33</v>
      </c>
      <c r="D21" s="74" t="s">
        <v>18</v>
      </c>
      <c r="E21" s="74"/>
    </row>
    <row r="22" spans="1:8" ht="20.100000000000001" customHeight="1" thickTop="1" thickBot="1">
      <c r="A22" s="24"/>
      <c r="B22" s="23"/>
      <c r="C22" s="16" t="s">
        <v>17</v>
      </c>
      <c r="D22" s="74" t="s">
        <v>18</v>
      </c>
      <c r="E22" s="74"/>
    </row>
    <row r="23" spans="1:8" ht="20.100000000000001" customHeight="1" thickTop="1" thickBot="1">
      <c r="A23" s="24"/>
      <c r="B23" s="23"/>
      <c r="C23" s="16" t="s">
        <v>32</v>
      </c>
      <c r="D23" s="74" t="s">
        <v>18</v>
      </c>
      <c r="E23" s="7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72</v>
      </c>
      <c r="C26" s="17" t="s">
        <v>20</v>
      </c>
      <c r="D26" s="186" t="s">
        <v>122</v>
      </c>
      <c r="E26" s="187"/>
    </row>
    <row r="27" spans="1:8" s="5" customFormat="1" ht="20.100000000000001" customHeight="1" thickTop="1" thickBot="1">
      <c r="A27" s="17" t="s">
        <v>1</v>
      </c>
      <c r="B27" s="7" t="s">
        <v>110</v>
      </c>
      <c r="C27" s="17" t="s">
        <v>2</v>
      </c>
      <c r="D27" s="186" t="s">
        <v>123</v>
      </c>
      <c r="E27" s="191"/>
    </row>
    <row r="28" spans="1:8" s="5" customFormat="1" ht="20.100000000000001" customHeight="1" thickTop="1" thickBot="1">
      <c r="A28" s="17"/>
      <c r="B28" s="7"/>
      <c r="C28" s="17" t="s">
        <v>3</v>
      </c>
      <c r="D28" s="186" t="s">
        <v>124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117</v>
      </c>
      <c r="B33" s="189"/>
      <c r="C33" s="204" t="s">
        <v>125</v>
      </c>
      <c r="D33" s="205"/>
    </row>
    <row r="34" spans="1:4" ht="53.25" customHeight="1" thickTop="1" thickBot="1">
      <c r="A34" s="188" t="s">
        <v>118</v>
      </c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80"/>
      <c r="B2" s="80"/>
      <c r="C2" s="176" t="s">
        <v>140</v>
      </c>
      <c r="D2" s="177"/>
      <c r="E2" s="178"/>
    </row>
    <row r="3" spans="1:6" ht="20.100000000000001" customHeight="1" thickTop="1" thickBot="1">
      <c r="A3" s="17" t="s">
        <v>38</v>
      </c>
      <c r="B3" s="12">
        <v>11291140</v>
      </c>
      <c r="C3" s="81"/>
      <c r="D3" s="82"/>
      <c r="E3" s="83"/>
    </row>
    <row r="4" spans="1:6" ht="20.100000000000001" customHeight="1" thickTop="1" thickBot="1">
      <c r="A4" s="19" t="s">
        <v>29</v>
      </c>
      <c r="B4" s="13">
        <f>B3+B11</f>
        <v>13927240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11291140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13927240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0.38686777777777775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2644000</v>
      </c>
      <c r="C10" s="16" t="s">
        <v>10</v>
      </c>
      <c r="D10" s="174">
        <v>0.03</v>
      </c>
      <c r="E10" s="174"/>
    </row>
    <row r="11" spans="1:6" ht="20.100000000000001" customHeight="1" thickTop="1" thickBot="1">
      <c r="A11" s="16" t="s">
        <v>8</v>
      </c>
      <c r="B11" s="25">
        <v>2636100</v>
      </c>
      <c r="C11" s="16" t="s">
        <v>11</v>
      </c>
      <c r="D11" s="174">
        <v>0.05</v>
      </c>
      <c r="E11" s="174"/>
    </row>
    <row r="12" spans="1:6" ht="20.100000000000001" customHeight="1" thickTop="1" thickBot="1">
      <c r="A12" s="16" t="s">
        <v>21</v>
      </c>
      <c r="B12" s="25">
        <v>1637400</v>
      </c>
      <c r="C12" s="16" t="s">
        <v>1</v>
      </c>
      <c r="D12" s="174">
        <v>0.24</v>
      </c>
      <c r="E12" s="174"/>
    </row>
    <row r="13" spans="1:6" ht="20.100000000000001" customHeight="1" thickTop="1" thickBot="1">
      <c r="A13" s="16" t="s">
        <v>22</v>
      </c>
      <c r="B13" s="25">
        <f>B11-B12</f>
        <v>998700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7900</v>
      </c>
      <c r="C14" s="16" t="s">
        <v>35</v>
      </c>
      <c r="D14" s="174">
        <v>0.12</v>
      </c>
      <c r="E14" s="174"/>
    </row>
    <row r="15" spans="1:6" ht="20.100000000000001" customHeight="1" thickTop="1" thickBot="1">
      <c r="A15" s="16" t="s">
        <v>23</v>
      </c>
      <c r="B15" s="25">
        <v>2126700</v>
      </c>
      <c r="C15" s="16" t="s">
        <v>13</v>
      </c>
      <c r="D15" s="174">
        <v>0.06</v>
      </c>
      <c r="E15" s="174"/>
    </row>
    <row r="16" spans="1:6" ht="20.100000000000001" customHeight="1" thickTop="1" thickBot="1">
      <c r="A16" s="16" t="s">
        <v>26</v>
      </c>
      <c r="B16" s="25">
        <f>B11-B15</f>
        <v>509400</v>
      </c>
      <c r="C16" s="16" t="s">
        <v>14</v>
      </c>
      <c r="D16" s="174">
        <v>0.3</v>
      </c>
      <c r="E16" s="174"/>
    </row>
    <row r="17" spans="1:8" ht="20.100000000000001" customHeight="1" thickTop="1" thickBot="1">
      <c r="A17" s="16" t="s">
        <v>27</v>
      </c>
      <c r="B17" s="26">
        <v>187</v>
      </c>
      <c r="C17" s="16" t="s">
        <v>15</v>
      </c>
      <c r="D17" s="174">
        <v>0.14000000000000001</v>
      </c>
      <c r="E17" s="174"/>
    </row>
    <row r="18" spans="1:8" ht="20.100000000000001" customHeight="1" thickTop="1" thickBot="1">
      <c r="A18" s="16" t="s">
        <v>24</v>
      </c>
      <c r="B18" s="25">
        <v>14139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14/563</f>
        <v>2.4866785079928951E-2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79" t="s">
        <v>18</v>
      </c>
      <c r="E20" s="79"/>
    </row>
    <row r="21" spans="1:8" ht="20.100000000000001" customHeight="1" thickTop="1" thickBot="1">
      <c r="A21" s="24"/>
      <c r="B21" s="23"/>
      <c r="C21" s="16" t="s">
        <v>33</v>
      </c>
      <c r="D21" s="79" t="s">
        <v>18</v>
      </c>
      <c r="E21" s="79"/>
    </row>
    <row r="22" spans="1:8" ht="20.100000000000001" customHeight="1" thickTop="1" thickBot="1">
      <c r="A22" s="24"/>
      <c r="B22" s="23"/>
      <c r="C22" s="16" t="s">
        <v>17</v>
      </c>
      <c r="D22" s="79">
        <v>0.01</v>
      </c>
      <c r="E22" s="79"/>
    </row>
    <row r="23" spans="1:8" ht="20.100000000000001" customHeight="1" thickTop="1" thickBot="1">
      <c r="A23" s="24"/>
      <c r="B23" s="23"/>
      <c r="C23" s="16" t="s">
        <v>32</v>
      </c>
      <c r="D23" s="79" t="s">
        <v>18</v>
      </c>
      <c r="E23" s="7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43</v>
      </c>
      <c r="C26" s="17" t="s">
        <v>20</v>
      </c>
      <c r="D26" s="186" t="s">
        <v>126</v>
      </c>
      <c r="E26" s="187"/>
    </row>
    <row r="27" spans="1:8" s="5" customFormat="1" ht="20.100000000000001" customHeight="1" thickTop="1" thickBot="1">
      <c r="A27" s="17" t="s">
        <v>1</v>
      </c>
      <c r="B27" s="7" t="s">
        <v>44</v>
      </c>
      <c r="C27" s="17" t="s">
        <v>2</v>
      </c>
      <c r="D27" s="186" t="s">
        <v>127</v>
      </c>
      <c r="E27" s="191"/>
    </row>
    <row r="28" spans="1:8" s="5" customFormat="1" ht="20.100000000000001" customHeight="1" thickTop="1" thickBot="1">
      <c r="A28" s="17"/>
      <c r="B28" s="7" t="s">
        <v>45</v>
      </c>
      <c r="C28" s="17" t="s">
        <v>3</v>
      </c>
      <c r="D28" s="186" t="s">
        <v>128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119</v>
      </c>
      <c r="B33" s="189"/>
      <c r="C33" s="204" t="s">
        <v>129</v>
      </c>
      <c r="D33" s="205"/>
    </row>
    <row r="34" spans="1:4" ht="53.25" customHeight="1" thickTop="1" thickBot="1">
      <c r="A34" s="188" t="s">
        <v>134</v>
      </c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I23" sqref="I2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85"/>
      <c r="B2" s="85"/>
      <c r="C2" s="176" t="s">
        <v>141</v>
      </c>
      <c r="D2" s="177"/>
      <c r="E2" s="178"/>
    </row>
    <row r="3" spans="1:6" ht="20.100000000000001" customHeight="1" thickTop="1" thickBot="1">
      <c r="A3" s="17" t="s">
        <v>38</v>
      </c>
      <c r="B3" s="12">
        <v>13927240</v>
      </c>
      <c r="C3" s="86"/>
      <c r="D3" s="87"/>
      <c r="E3" s="88"/>
    </row>
    <row r="4" spans="1:6" ht="20.100000000000001" customHeight="1" thickTop="1" thickBot="1">
      <c r="A4" s="19" t="s">
        <v>29</v>
      </c>
      <c r="B4" s="13">
        <f>B3+B11</f>
        <v>16333150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13927240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16333150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0.45369861111111109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2449600</v>
      </c>
      <c r="C10" s="16" t="s">
        <v>10</v>
      </c>
      <c r="D10" s="174">
        <v>0.05</v>
      </c>
      <c r="E10" s="174"/>
    </row>
    <row r="11" spans="1:6" ht="20.100000000000001" customHeight="1" thickTop="1" thickBot="1">
      <c r="A11" s="16" t="s">
        <v>8</v>
      </c>
      <c r="B11" s="25">
        <v>2405910</v>
      </c>
      <c r="C11" s="16" t="s">
        <v>11</v>
      </c>
      <c r="D11" s="174">
        <v>0.06</v>
      </c>
      <c r="E11" s="174"/>
    </row>
    <row r="12" spans="1:6" ht="20.100000000000001" customHeight="1" thickTop="1" thickBot="1">
      <c r="A12" s="16" t="s">
        <v>21</v>
      </c>
      <c r="B12" s="25">
        <v>1929560</v>
      </c>
      <c r="C12" s="16" t="s">
        <v>1</v>
      </c>
      <c r="D12" s="174">
        <v>0.25</v>
      </c>
      <c r="E12" s="174"/>
    </row>
    <row r="13" spans="1:6" ht="20.100000000000001" customHeight="1" thickTop="1" thickBot="1">
      <c r="A13" s="16" t="s">
        <v>22</v>
      </c>
      <c r="B13" s="25">
        <f>B11-B12</f>
        <v>476350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43690</v>
      </c>
      <c r="C14" s="16" t="s">
        <v>35</v>
      </c>
      <c r="D14" s="174">
        <v>0.11</v>
      </c>
      <c r="E14" s="174"/>
    </row>
    <row r="15" spans="1:6" ht="20.100000000000001" customHeight="1" thickTop="1" thickBot="1">
      <c r="A15" s="16" t="s">
        <v>23</v>
      </c>
      <c r="B15" s="25">
        <v>1927330</v>
      </c>
      <c r="C15" s="16" t="s">
        <v>13</v>
      </c>
      <c r="D15" s="174">
        <v>0.1</v>
      </c>
      <c r="E15" s="174"/>
    </row>
    <row r="16" spans="1:6" ht="20.100000000000001" customHeight="1" thickTop="1" thickBot="1">
      <c r="A16" s="16" t="s">
        <v>26</v>
      </c>
      <c r="B16" s="25">
        <f>B11-B15</f>
        <v>478580</v>
      </c>
      <c r="C16" s="16" t="s">
        <v>14</v>
      </c>
      <c r="D16" s="174">
        <v>0.26</v>
      </c>
      <c r="E16" s="174"/>
    </row>
    <row r="17" spans="1:8" ht="20.100000000000001" customHeight="1" thickTop="1" thickBot="1">
      <c r="A17" s="16" t="s">
        <v>27</v>
      </c>
      <c r="B17" s="26">
        <v>156</v>
      </c>
      <c r="C17" s="16" t="s">
        <v>15</v>
      </c>
      <c r="D17" s="174">
        <v>0.11</v>
      </c>
      <c r="E17" s="174"/>
    </row>
    <row r="18" spans="1:8" ht="20.100000000000001" customHeight="1" thickTop="1" thickBot="1">
      <c r="A18" s="16" t="s">
        <v>24</v>
      </c>
      <c r="B18" s="25">
        <v>15702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16/560</f>
        <v>2.8571428571428571E-2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84" t="s">
        <v>18</v>
      </c>
      <c r="E20" s="84"/>
    </row>
    <row r="21" spans="1:8" ht="20.100000000000001" customHeight="1" thickTop="1" thickBot="1">
      <c r="A21" s="24"/>
      <c r="B21" s="23"/>
      <c r="C21" s="16" t="s">
        <v>33</v>
      </c>
      <c r="D21" s="84" t="s">
        <v>18</v>
      </c>
      <c r="E21" s="84"/>
    </row>
    <row r="22" spans="1:8" ht="20.100000000000001" customHeight="1" thickTop="1" thickBot="1">
      <c r="A22" s="24"/>
      <c r="B22" s="23"/>
      <c r="C22" s="16" t="s">
        <v>17</v>
      </c>
      <c r="D22" s="84" t="s">
        <v>18</v>
      </c>
      <c r="E22" s="84"/>
    </row>
    <row r="23" spans="1:8" ht="20.100000000000001" customHeight="1" thickTop="1" thickBot="1">
      <c r="A23" s="24"/>
      <c r="B23" s="23"/>
      <c r="C23" s="16" t="s">
        <v>32</v>
      </c>
      <c r="D23" s="84" t="s">
        <v>18</v>
      </c>
      <c r="E23" s="8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89</v>
      </c>
      <c r="C26" s="17" t="s">
        <v>20</v>
      </c>
      <c r="D26" s="186" t="s">
        <v>142</v>
      </c>
      <c r="E26" s="187"/>
    </row>
    <row r="27" spans="1:8" s="5" customFormat="1" ht="20.100000000000001" customHeight="1" thickTop="1" thickBot="1">
      <c r="A27" s="17" t="s">
        <v>1</v>
      </c>
      <c r="B27" s="7" t="s">
        <v>48</v>
      </c>
      <c r="C27" s="17" t="s">
        <v>2</v>
      </c>
      <c r="D27" s="186" t="s">
        <v>143</v>
      </c>
      <c r="E27" s="191"/>
    </row>
    <row r="28" spans="1:8" s="5" customFormat="1" ht="20.100000000000001" customHeight="1" thickTop="1" thickBot="1">
      <c r="A28" s="17"/>
      <c r="B28" s="7" t="s">
        <v>47</v>
      </c>
      <c r="C28" s="17" t="s">
        <v>3</v>
      </c>
      <c r="D28" s="186" t="s">
        <v>144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120</v>
      </c>
      <c r="B33" s="189"/>
      <c r="C33" s="204" t="s">
        <v>145</v>
      </c>
      <c r="D33" s="205"/>
    </row>
    <row r="34" spans="1:4" ht="53.25" customHeight="1" thickTop="1" thickBot="1">
      <c r="A34" s="188" t="s">
        <v>133</v>
      </c>
      <c r="B34" s="189"/>
      <c r="C34" s="188" t="s">
        <v>146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90"/>
      <c r="B2" s="90"/>
      <c r="C2" s="176" t="s">
        <v>147</v>
      </c>
      <c r="D2" s="177"/>
      <c r="E2" s="178"/>
    </row>
    <row r="3" spans="1:6" ht="20.100000000000001" customHeight="1" thickTop="1" thickBot="1">
      <c r="A3" s="17" t="s">
        <v>38</v>
      </c>
      <c r="B3" s="12">
        <v>16333150</v>
      </c>
      <c r="C3" s="91"/>
      <c r="D3" s="92"/>
      <c r="E3" s="93"/>
    </row>
    <row r="4" spans="1:6" ht="20.100000000000001" customHeight="1" thickTop="1" thickBot="1">
      <c r="A4" s="19" t="s">
        <v>29</v>
      </c>
      <c r="B4" s="13">
        <f>B3+B11</f>
        <v>17522050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16333150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17522050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0.48672361111111112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1204600</v>
      </c>
      <c r="C10" s="16" t="s">
        <v>10</v>
      </c>
      <c r="D10" s="174">
        <v>0.05</v>
      </c>
      <c r="E10" s="174"/>
    </row>
    <row r="11" spans="1:6" ht="20.100000000000001" customHeight="1" thickTop="1" thickBot="1">
      <c r="A11" s="16" t="s">
        <v>8</v>
      </c>
      <c r="B11" s="25">
        <v>1188900</v>
      </c>
      <c r="C11" s="16" t="s">
        <v>11</v>
      </c>
      <c r="D11" s="174">
        <v>0.08</v>
      </c>
      <c r="E11" s="174"/>
    </row>
    <row r="12" spans="1:6" ht="20.100000000000001" customHeight="1" thickTop="1" thickBot="1">
      <c r="A12" s="16" t="s">
        <v>21</v>
      </c>
      <c r="B12" s="25">
        <v>864900</v>
      </c>
      <c r="C12" s="16" t="s">
        <v>1</v>
      </c>
      <c r="D12" s="174">
        <v>0.26</v>
      </c>
      <c r="E12" s="174"/>
    </row>
    <row r="13" spans="1:6" ht="20.100000000000001" customHeight="1" thickTop="1" thickBot="1">
      <c r="A13" s="16" t="s">
        <v>22</v>
      </c>
      <c r="B13" s="25">
        <f>B11-B12</f>
        <v>324000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15700</v>
      </c>
      <c r="C14" s="16" t="s">
        <v>35</v>
      </c>
      <c r="D14" s="174">
        <v>0.11</v>
      </c>
      <c r="E14" s="174"/>
    </row>
    <row r="15" spans="1:6" ht="20.100000000000001" customHeight="1" thickTop="1" thickBot="1">
      <c r="A15" s="16" t="s">
        <v>23</v>
      </c>
      <c r="B15" s="25">
        <v>812400</v>
      </c>
      <c r="C15" s="16" t="s">
        <v>13</v>
      </c>
      <c r="D15" s="174">
        <v>0.09</v>
      </c>
      <c r="E15" s="174"/>
    </row>
    <row r="16" spans="1:6" ht="20.100000000000001" customHeight="1" thickTop="1" thickBot="1">
      <c r="A16" s="16" t="s">
        <v>26</v>
      </c>
      <c r="B16" s="25">
        <f>B11-B15</f>
        <v>376500</v>
      </c>
      <c r="C16" s="16" t="s">
        <v>14</v>
      </c>
      <c r="D16" s="174">
        <v>0.25</v>
      </c>
      <c r="E16" s="174"/>
    </row>
    <row r="17" spans="1:8" ht="20.100000000000001" customHeight="1" thickTop="1" thickBot="1">
      <c r="A17" s="16" t="s">
        <v>27</v>
      </c>
      <c r="B17" s="26">
        <v>93</v>
      </c>
      <c r="C17" s="16" t="s">
        <v>15</v>
      </c>
      <c r="D17" s="174">
        <v>0.13</v>
      </c>
      <c r="E17" s="174"/>
    </row>
    <row r="18" spans="1:8" ht="20.100000000000001" customHeight="1" thickTop="1" thickBot="1">
      <c r="A18" s="16" t="s">
        <v>24</v>
      </c>
      <c r="B18" s="25">
        <v>12952</v>
      </c>
      <c r="C18" s="16" t="s">
        <v>16</v>
      </c>
      <c r="D18" s="174">
        <v>0.01</v>
      </c>
      <c r="E18" s="174"/>
    </row>
    <row r="19" spans="1:8" ht="20.100000000000001" customHeight="1" thickTop="1" thickBot="1">
      <c r="A19" s="16" t="s">
        <v>34</v>
      </c>
      <c r="B19" s="27">
        <f>41/444</f>
        <v>9.2342342342342343E-2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89" t="s">
        <v>18</v>
      </c>
      <c r="E20" s="89"/>
    </row>
    <row r="21" spans="1:8" ht="20.100000000000001" customHeight="1" thickTop="1" thickBot="1">
      <c r="A21" s="24"/>
      <c r="B21" s="23"/>
      <c r="C21" s="16" t="s">
        <v>33</v>
      </c>
      <c r="D21" s="89" t="s">
        <v>18</v>
      </c>
      <c r="E21" s="89"/>
    </row>
    <row r="22" spans="1:8" ht="20.100000000000001" customHeight="1" thickTop="1" thickBot="1">
      <c r="A22" s="24"/>
      <c r="B22" s="23"/>
      <c r="C22" s="16" t="s">
        <v>17</v>
      </c>
      <c r="D22" s="89" t="s">
        <v>18</v>
      </c>
      <c r="E22" s="89"/>
    </row>
    <row r="23" spans="1:8" ht="20.100000000000001" customHeight="1" thickTop="1" thickBot="1">
      <c r="A23" s="24"/>
      <c r="B23" s="23"/>
      <c r="C23" s="16" t="s">
        <v>32</v>
      </c>
      <c r="D23" s="89" t="s">
        <v>18</v>
      </c>
      <c r="E23" s="8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130</v>
      </c>
      <c r="C26" s="17" t="s">
        <v>20</v>
      </c>
      <c r="D26" s="186" t="s">
        <v>148</v>
      </c>
      <c r="E26" s="187"/>
    </row>
    <row r="27" spans="1:8" s="5" customFormat="1" ht="20.100000000000001" customHeight="1" thickTop="1" thickBot="1">
      <c r="A27" s="17" t="s">
        <v>1</v>
      </c>
      <c r="B27" s="7" t="s">
        <v>47</v>
      </c>
      <c r="C27" s="17" t="s">
        <v>2</v>
      </c>
      <c r="D27" s="186" t="s">
        <v>149</v>
      </c>
      <c r="E27" s="191"/>
    </row>
    <row r="28" spans="1:8" s="5" customFormat="1" ht="20.100000000000001" customHeight="1" thickTop="1" thickBot="1">
      <c r="A28" s="17"/>
      <c r="B28" s="7" t="s">
        <v>48</v>
      </c>
      <c r="C28" s="17" t="s">
        <v>3</v>
      </c>
      <c r="D28" s="186" t="s">
        <v>150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131</v>
      </c>
      <c r="B33" s="189"/>
      <c r="C33" s="204" t="s">
        <v>151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95"/>
      <c r="B2" s="95"/>
      <c r="C2" s="176" t="s">
        <v>152</v>
      </c>
      <c r="D2" s="177"/>
      <c r="E2" s="178"/>
    </row>
    <row r="3" spans="1:6" ht="20.100000000000001" customHeight="1" thickTop="1" thickBot="1">
      <c r="A3" s="17" t="s">
        <v>38</v>
      </c>
      <c r="B3" s="12">
        <v>17522050</v>
      </c>
      <c r="C3" s="96"/>
      <c r="D3" s="97"/>
      <c r="E3" s="98"/>
    </row>
    <row r="4" spans="1:6" ht="20.100000000000001" customHeight="1" thickTop="1" thickBot="1">
      <c r="A4" s="19" t="s">
        <v>29</v>
      </c>
      <c r="B4" s="13">
        <f>B3+B11</f>
        <v>18522380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17522050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18522380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0.51451055555555558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1013900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1000330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625500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374830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13570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753200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247130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67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15132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48/428</f>
        <v>0.11214953271028037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94" t="s">
        <v>18</v>
      </c>
      <c r="E20" s="94"/>
    </row>
    <row r="21" spans="1:8" ht="20.100000000000001" customHeight="1" thickTop="1" thickBot="1">
      <c r="A21" s="24"/>
      <c r="B21" s="23"/>
      <c r="C21" s="16" t="s">
        <v>33</v>
      </c>
      <c r="D21" s="94" t="s">
        <v>18</v>
      </c>
      <c r="E21" s="94"/>
    </row>
    <row r="22" spans="1:8" ht="20.100000000000001" customHeight="1" thickTop="1" thickBot="1">
      <c r="A22" s="24"/>
      <c r="B22" s="23"/>
      <c r="C22" s="16" t="s">
        <v>17</v>
      </c>
      <c r="D22" s="94" t="s">
        <v>18</v>
      </c>
      <c r="E22" s="94"/>
    </row>
    <row r="23" spans="1:8" ht="20.100000000000001" customHeight="1" thickTop="1" thickBot="1">
      <c r="A23" s="24"/>
      <c r="B23" s="23"/>
      <c r="C23" s="16" t="s">
        <v>32</v>
      </c>
      <c r="D23" s="94" t="s">
        <v>18</v>
      </c>
      <c r="E23" s="9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132</v>
      </c>
      <c r="C26" s="17" t="s">
        <v>20</v>
      </c>
      <c r="D26" s="186" t="s">
        <v>153</v>
      </c>
      <c r="E26" s="187"/>
    </row>
    <row r="27" spans="1:8" s="5" customFormat="1" ht="20.100000000000001" customHeight="1" thickTop="1" thickBot="1">
      <c r="A27" s="17" t="s">
        <v>1</v>
      </c>
      <c r="B27" s="7" t="s">
        <v>135</v>
      </c>
      <c r="C27" s="17" t="s">
        <v>2</v>
      </c>
      <c r="D27" s="186" t="s">
        <v>154</v>
      </c>
      <c r="E27" s="191"/>
    </row>
    <row r="28" spans="1:8" s="5" customFormat="1" ht="20.100000000000001" customHeight="1" thickTop="1" thickBot="1">
      <c r="A28" s="17"/>
      <c r="B28" s="7" t="s">
        <v>136</v>
      </c>
      <c r="C28" s="17" t="s">
        <v>3</v>
      </c>
      <c r="D28" s="186" t="s">
        <v>155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137</v>
      </c>
      <c r="B33" s="189"/>
      <c r="C33" s="204" t="s">
        <v>156</v>
      </c>
      <c r="D33" s="205"/>
    </row>
    <row r="34" spans="1:4" ht="53.25" customHeight="1" thickTop="1" thickBot="1">
      <c r="A34" s="188" t="s">
        <v>138</v>
      </c>
      <c r="B34" s="189"/>
      <c r="C34" s="188"/>
      <c r="D34" s="190"/>
    </row>
    <row r="35" spans="1:4" ht="20.100000000000001" customHeight="1" thickTop="1">
      <c r="A35" s="192" t="s">
        <v>139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26" sqref="B26:B2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00"/>
      <c r="B2" s="100"/>
      <c r="C2" s="176" t="s">
        <v>157</v>
      </c>
      <c r="D2" s="177"/>
      <c r="E2" s="178"/>
    </row>
    <row r="3" spans="1:6" ht="20.100000000000001" customHeight="1" thickTop="1" thickBot="1">
      <c r="A3" s="17" t="s">
        <v>38</v>
      </c>
      <c r="B3" s="12">
        <v>18522380</v>
      </c>
      <c r="C3" s="101"/>
      <c r="D3" s="102"/>
      <c r="E3" s="103"/>
    </row>
    <row r="4" spans="1:6" ht="20.100000000000001" customHeight="1" thickTop="1" thickBot="1">
      <c r="A4" s="19" t="s">
        <v>29</v>
      </c>
      <c r="B4" s="13">
        <f>B3+B11</f>
        <v>19555250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18522380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19555250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0.54320138888888891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1047100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1032870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674800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358070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14230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714870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318000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86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12175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47/434</f>
        <v>0.10829493087557604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99" t="s">
        <v>18</v>
      </c>
      <c r="E20" s="99"/>
    </row>
    <row r="21" spans="1:8" ht="20.100000000000001" customHeight="1" thickTop="1" thickBot="1">
      <c r="A21" s="24"/>
      <c r="B21" s="23"/>
      <c r="C21" s="16" t="s">
        <v>33</v>
      </c>
      <c r="D21" s="99" t="s">
        <v>18</v>
      </c>
      <c r="E21" s="99"/>
    </row>
    <row r="22" spans="1:8" ht="20.100000000000001" customHeight="1" thickTop="1" thickBot="1">
      <c r="A22" s="24"/>
      <c r="B22" s="23"/>
      <c r="C22" s="16" t="s">
        <v>17</v>
      </c>
      <c r="D22" s="99" t="s">
        <v>18</v>
      </c>
      <c r="E22" s="99"/>
    </row>
    <row r="23" spans="1:8" ht="20.100000000000001" customHeight="1" thickTop="1" thickBot="1">
      <c r="A23" s="24"/>
      <c r="B23" s="23"/>
      <c r="C23" s="16" t="s">
        <v>32</v>
      </c>
      <c r="D23" s="99" t="s">
        <v>18</v>
      </c>
      <c r="E23" s="9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132</v>
      </c>
      <c r="C26" s="17" t="s">
        <v>20</v>
      </c>
      <c r="D26" s="186" t="s">
        <v>159</v>
      </c>
      <c r="E26" s="187"/>
    </row>
    <row r="27" spans="1:8" s="5" customFormat="1" ht="20.100000000000001" customHeight="1" thickTop="1" thickBot="1">
      <c r="A27" s="17" t="s">
        <v>1</v>
      </c>
      <c r="B27" s="7" t="s">
        <v>135</v>
      </c>
      <c r="C27" s="17" t="s">
        <v>2</v>
      </c>
      <c r="D27" s="186" t="s">
        <v>160</v>
      </c>
      <c r="E27" s="191"/>
    </row>
    <row r="28" spans="1:8" s="5" customFormat="1" ht="20.100000000000001" customHeight="1" thickTop="1" thickBot="1">
      <c r="A28" s="17"/>
      <c r="B28" s="7" t="s">
        <v>136</v>
      </c>
      <c r="C28" s="17" t="s">
        <v>3</v>
      </c>
      <c r="D28" s="186" t="s">
        <v>161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158</v>
      </c>
      <c r="B33" s="189"/>
      <c r="C33" s="204" t="s">
        <v>162</v>
      </c>
      <c r="D33" s="205"/>
    </row>
    <row r="34" spans="1:4" ht="53.25" customHeight="1" thickTop="1" thickBot="1">
      <c r="A34" s="188"/>
      <c r="B34" s="189"/>
      <c r="C34" s="188" t="s">
        <v>163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25" sqref="G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05"/>
      <c r="B2" s="105"/>
      <c r="C2" s="176" t="s">
        <v>168</v>
      </c>
      <c r="D2" s="177"/>
      <c r="E2" s="178"/>
    </row>
    <row r="3" spans="1:6" ht="20.100000000000001" customHeight="1" thickTop="1" thickBot="1">
      <c r="A3" s="17" t="s">
        <v>38</v>
      </c>
      <c r="B3" s="12">
        <v>19555250</v>
      </c>
      <c r="C3" s="106"/>
      <c r="D3" s="107"/>
      <c r="E3" s="108"/>
    </row>
    <row r="4" spans="1:6" ht="20.100000000000001" customHeight="1" thickTop="1" thickBot="1">
      <c r="A4" s="19" t="s">
        <v>29</v>
      </c>
      <c r="B4" s="13">
        <f>B3+B11</f>
        <v>20603150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19555250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20603150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0.57230972222222221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1053200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1047900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685800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362100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5300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748400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299500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73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14427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56/457</f>
        <v>0.12253829321663019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04" t="s">
        <v>18</v>
      </c>
      <c r="E20" s="104"/>
    </row>
    <row r="21" spans="1:8" ht="20.100000000000001" customHeight="1" thickTop="1" thickBot="1">
      <c r="A21" s="24"/>
      <c r="B21" s="23"/>
      <c r="C21" s="16" t="s">
        <v>33</v>
      </c>
      <c r="D21" s="104" t="s">
        <v>18</v>
      </c>
      <c r="E21" s="104"/>
    </row>
    <row r="22" spans="1:8" ht="20.100000000000001" customHeight="1" thickTop="1" thickBot="1">
      <c r="A22" s="24"/>
      <c r="B22" s="23"/>
      <c r="C22" s="16" t="s">
        <v>17</v>
      </c>
      <c r="D22" s="104" t="s">
        <v>18</v>
      </c>
      <c r="E22" s="104"/>
    </row>
    <row r="23" spans="1:8" ht="20.100000000000001" customHeight="1" thickTop="1" thickBot="1">
      <c r="A23" s="24"/>
      <c r="B23" s="23"/>
      <c r="C23" s="16" t="s">
        <v>32</v>
      </c>
      <c r="D23" s="104" t="s">
        <v>18</v>
      </c>
      <c r="E23" s="10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58</v>
      </c>
      <c r="C26" s="17" t="s">
        <v>20</v>
      </c>
      <c r="D26" s="186" t="s">
        <v>173</v>
      </c>
      <c r="E26" s="187"/>
    </row>
    <row r="27" spans="1:8" s="5" customFormat="1" ht="20.100000000000001" customHeight="1" thickTop="1" thickBot="1">
      <c r="A27" s="17" t="s">
        <v>1</v>
      </c>
      <c r="B27" s="7" t="s">
        <v>135</v>
      </c>
      <c r="C27" s="17" t="s">
        <v>2</v>
      </c>
      <c r="D27" s="186" t="s">
        <v>174</v>
      </c>
      <c r="E27" s="191"/>
    </row>
    <row r="28" spans="1:8" s="5" customFormat="1" ht="20.100000000000001" customHeight="1" thickTop="1" thickBot="1">
      <c r="A28" s="17"/>
      <c r="B28" s="7" t="s">
        <v>136</v>
      </c>
      <c r="C28" s="17" t="s">
        <v>3</v>
      </c>
      <c r="D28" s="186" t="s">
        <v>175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55.5" customHeight="1" thickTop="1" thickBot="1">
      <c r="A33" s="206" t="s">
        <v>170</v>
      </c>
      <c r="B33" s="207"/>
      <c r="C33" s="204" t="s">
        <v>171</v>
      </c>
      <c r="D33" s="205"/>
    </row>
    <row r="34" spans="1:4" ht="53.25" customHeight="1" thickTop="1" thickBot="1">
      <c r="A34" s="208" t="s">
        <v>169</v>
      </c>
      <c r="B34" s="209"/>
      <c r="C34" s="188" t="s">
        <v>172</v>
      </c>
      <c r="D34" s="190"/>
    </row>
    <row r="35" spans="1:4" ht="20.100000000000001" customHeight="1" thickTop="1">
      <c r="A35" s="192" t="s">
        <v>164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C34:D34"/>
    <mergeCell ref="A35:B37"/>
    <mergeCell ref="C35:D37"/>
    <mergeCell ref="D28:E28"/>
    <mergeCell ref="D29:E29"/>
    <mergeCell ref="A32:B32"/>
    <mergeCell ref="C32:D32"/>
    <mergeCell ref="C33:D33"/>
    <mergeCell ref="A33:B33"/>
    <mergeCell ref="A34:B34"/>
    <mergeCell ref="D27:E27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8"/>
  <sheetViews>
    <sheetView topLeftCell="A13" zoomScaleNormal="100" workbookViewId="0">
      <selection activeCell="H34" sqref="H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10"/>
      <c r="B2" s="110"/>
      <c r="C2" s="176" t="s">
        <v>181</v>
      </c>
      <c r="D2" s="177"/>
      <c r="E2" s="178"/>
    </row>
    <row r="3" spans="1:6" ht="20.100000000000001" customHeight="1" thickTop="1" thickBot="1">
      <c r="A3" s="17" t="s">
        <v>38</v>
      </c>
      <c r="B3" s="12">
        <v>20603150</v>
      </c>
      <c r="C3" s="111"/>
      <c r="D3" s="112"/>
      <c r="E3" s="113"/>
    </row>
    <row r="4" spans="1:6" ht="20.100000000000001" customHeight="1" thickTop="1" thickBot="1">
      <c r="A4" s="19" t="s">
        <v>29</v>
      </c>
      <c r="B4" s="13">
        <f>B3+B11</f>
        <v>21837130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20603150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21837130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0.6065869444444445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1240600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1233980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818580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415400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6620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980380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253600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87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14259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48/440</f>
        <v>0.10909090909090909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09" t="s">
        <v>18</v>
      </c>
      <c r="E20" s="109"/>
    </row>
    <row r="21" spans="1:8" ht="20.100000000000001" customHeight="1" thickTop="1" thickBot="1">
      <c r="A21" s="24"/>
      <c r="B21" s="23"/>
      <c r="C21" s="16" t="s">
        <v>33</v>
      </c>
      <c r="D21" s="109" t="s">
        <v>18</v>
      </c>
      <c r="E21" s="109"/>
    </row>
    <row r="22" spans="1:8" ht="20.100000000000001" customHeight="1" thickTop="1" thickBot="1">
      <c r="A22" s="24"/>
      <c r="B22" s="23"/>
      <c r="C22" s="16" t="s">
        <v>17</v>
      </c>
      <c r="D22" s="109" t="s">
        <v>18</v>
      </c>
      <c r="E22" s="109"/>
    </row>
    <row r="23" spans="1:8" ht="20.100000000000001" customHeight="1" thickTop="1" thickBot="1">
      <c r="A23" s="24"/>
      <c r="B23" s="23"/>
      <c r="C23" s="16" t="s">
        <v>32</v>
      </c>
      <c r="D23" s="109" t="s">
        <v>18</v>
      </c>
      <c r="E23" s="10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176</v>
      </c>
      <c r="C26" s="17" t="s">
        <v>20</v>
      </c>
      <c r="D26" s="186" t="s">
        <v>182</v>
      </c>
      <c r="E26" s="187"/>
    </row>
    <row r="27" spans="1:8" s="5" customFormat="1" ht="20.100000000000001" customHeight="1" thickTop="1" thickBot="1">
      <c r="A27" s="17" t="s">
        <v>1</v>
      </c>
      <c r="B27" s="7" t="s">
        <v>81</v>
      </c>
      <c r="C27" s="17" t="s">
        <v>2</v>
      </c>
      <c r="D27" s="186" t="s">
        <v>183</v>
      </c>
      <c r="E27" s="191"/>
    </row>
    <row r="28" spans="1:8" s="5" customFormat="1" ht="20.100000000000001" customHeight="1" thickTop="1" thickBot="1">
      <c r="A28" s="17"/>
      <c r="B28" s="7" t="s">
        <v>165</v>
      </c>
      <c r="C28" s="17" t="s">
        <v>3</v>
      </c>
      <c r="D28" s="186" t="s">
        <v>184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166</v>
      </c>
      <c r="B33" s="189"/>
      <c r="C33" s="204" t="s">
        <v>185</v>
      </c>
      <c r="D33" s="205"/>
    </row>
    <row r="34" spans="1:4" ht="53.25" customHeight="1" thickTop="1" thickBot="1">
      <c r="A34" s="188" t="s">
        <v>167</v>
      </c>
      <c r="B34" s="189"/>
      <c r="C34" s="188" t="s">
        <v>186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34" sqref="G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15"/>
      <c r="B2" s="115"/>
      <c r="C2" s="176" t="s">
        <v>187</v>
      </c>
      <c r="D2" s="177"/>
      <c r="E2" s="178"/>
    </row>
    <row r="3" spans="1:6" ht="20.100000000000001" customHeight="1" thickTop="1" thickBot="1">
      <c r="A3" s="17" t="s">
        <v>38</v>
      </c>
      <c r="B3" s="12">
        <v>21837130</v>
      </c>
      <c r="C3" s="116"/>
      <c r="D3" s="117"/>
      <c r="E3" s="118"/>
    </row>
    <row r="4" spans="1:6" ht="20.100000000000001" customHeight="1" thickTop="1" thickBot="1">
      <c r="A4" s="19" t="s">
        <v>29</v>
      </c>
      <c r="B4" s="13">
        <f>B3+B11</f>
        <v>24720290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21837130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24720290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0.68667472222222226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2906200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2883160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1740260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1142900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23040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2441960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441200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175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16606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19/629</f>
        <v>3.0206677265500796E-2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14" t="s">
        <v>18</v>
      </c>
      <c r="E20" s="114"/>
    </row>
    <row r="21" spans="1:8" ht="20.100000000000001" customHeight="1" thickTop="1" thickBot="1">
      <c r="A21" s="24"/>
      <c r="B21" s="23"/>
      <c r="C21" s="16" t="s">
        <v>33</v>
      </c>
      <c r="D21" s="114" t="s">
        <v>18</v>
      </c>
      <c r="E21" s="114"/>
    </row>
    <row r="22" spans="1:8" ht="20.100000000000001" customHeight="1" thickTop="1" thickBot="1">
      <c r="A22" s="24"/>
      <c r="B22" s="23"/>
      <c r="C22" s="16" t="s">
        <v>17</v>
      </c>
      <c r="D22" s="114" t="s">
        <v>18</v>
      </c>
      <c r="E22" s="114"/>
    </row>
    <row r="23" spans="1:8" ht="20.100000000000001" customHeight="1" thickTop="1" thickBot="1">
      <c r="A23" s="24"/>
      <c r="B23" s="23"/>
      <c r="C23" s="16" t="s">
        <v>32</v>
      </c>
      <c r="D23" s="114" t="s">
        <v>18</v>
      </c>
      <c r="E23" s="11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89</v>
      </c>
      <c r="C26" s="17" t="s">
        <v>20</v>
      </c>
      <c r="D26" s="186" t="s">
        <v>188</v>
      </c>
      <c r="E26" s="187"/>
    </row>
    <row r="27" spans="1:8" s="5" customFormat="1" ht="20.100000000000001" customHeight="1" thickTop="1" thickBot="1">
      <c r="A27" s="17" t="s">
        <v>1</v>
      </c>
      <c r="B27" s="7" t="s">
        <v>177</v>
      </c>
      <c r="C27" s="17" t="s">
        <v>2</v>
      </c>
      <c r="D27" s="186" t="s">
        <v>189</v>
      </c>
      <c r="E27" s="191"/>
    </row>
    <row r="28" spans="1:8" s="5" customFormat="1" ht="20.100000000000001" customHeight="1" thickTop="1" thickBot="1">
      <c r="A28" s="17"/>
      <c r="B28" s="7" t="s">
        <v>48</v>
      </c>
      <c r="C28" s="17" t="s">
        <v>3</v>
      </c>
      <c r="D28" s="186" t="s">
        <v>190</v>
      </c>
      <c r="E28" s="191"/>
    </row>
    <row r="29" spans="1:8" s="5" customFormat="1" ht="20.100000000000001" customHeight="1" thickTop="1" thickBot="1">
      <c r="A29" s="18"/>
      <c r="B29" s="6" t="s">
        <v>165</v>
      </c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178</v>
      </c>
      <c r="B33" s="189"/>
      <c r="C33" s="204" t="s">
        <v>191</v>
      </c>
      <c r="D33" s="205"/>
    </row>
    <row r="34" spans="1:4" ht="53.25" customHeight="1" thickTop="1" thickBot="1">
      <c r="A34" s="188" t="s">
        <v>179</v>
      </c>
      <c r="B34" s="189"/>
      <c r="C34" s="188" t="s">
        <v>192</v>
      </c>
      <c r="D34" s="190"/>
    </row>
    <row r="35" spans="1:4" ht="20.100000000000001" customHeight="1" thickTop="1">
      <c r="A35" s="192" t="s">
        <v>180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4" sqref="H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20"/>
      <c r="B2" s="120"/>
      <c r="C2" s="176" t="s">
        <v>201</v>
      </c>
      <c r="D2" s="177"/>
      <c r="E2" s="178"/>
    </row>
    <row r="3" spans="1:6" ht="20.100000000000001" customHeight="1" thickTop="1" thickBot="1">
      <c r="A3" s="17" t="s">
        <v>38</v>
      </c>
      <c r="B3" s="12">
        <v>24720290</v>
      </c>
      <c r="C3" s="121"/>
      <c r="D3" s="122"/>
      <c r="E3" s="123"/>
    </row>
    <row r="4" spans="1:6" ht="20.100000000000001" customHeight="1" thickTop="1" thickBot="1">
      <c r="A4" s="19" t="s">
        <v>29</v>
      </c>
      <c r="B4" s="13">
        <f>B3+B11</f>
        <v>27178430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24720290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27178430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0.75495638888888894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2493800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2458140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1611780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846360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35660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1891840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566300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168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14844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33/664</f>
        <v>4.9698795180722892E-2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19" t="s">
        <v>18</v>
      </c>
      <c r="E20" s="119"/>
    </row>
    <row r="21" spans="1:8" ht="20.100000000000001" customHeight="1" thickTop="1" thickBot="1">
      <c r="A21" s="24"/>
      <c r="B21" s="23"/>
      <c r="C21" s="16" t="s">
        <v>33</v>
      </c>
      <c r="D21" s="119" t="s">
        <v>18</v>
      </c>
      <c r="E21" s="119"/>
    </row>
    <row r="22" spans="1:8" ht="20.100000000000001" customHeight="1" thickTop="1" thickBot="1">
      <c r="A22" s="24"/>
      <c r="B22" s="23"/>
      <c r="C22" s="16" t="s">
        <v>17</v>
      </c>
      <c r="D22" s="119" t="s">
        <v>18</v>
      </c>
      <c r="E22" s="119"/>
    </row>
    <row r="23" spans="1:8" ht="20.100000000000001" customHeight="1" thickTop="1" thickBot="1">
      <c r="A23" s="24"/>
      <c r="B23" s="23"/>
      <c r="C23" s="16" t="s">
        <v>32</v>
      </c>
      <c r="D23" s="119" t="s">
        <v>18</v>
      </c>
      <c r="E23" s="11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186" t="s">
        <v>202</v>
      </c>
      <c r="E26" s="187"/>
    </row>
    <row r="27" spans="1:8" s="5" customFormat="1" ht="20.100000000000001" customHeight="1" thickTop="1" thickBot="1">
      <c r="A27" s="17" t="s">
        <v>1</v>
      </c>
      <c r="B27" s="7" t="s">
        <v>193</v>
      </c>
      <c r="C27" s="17" t="s">
        <v>2</v>
      </c>
      <c r="D27" s="186" t="s">
        <v>203</v>
      </c>
      <c r="E27" s="191"/>
    </row>
    <row r="28" spans="1:8" s="5" customFormat="1" ht="20.100000000000001" customHeight="1" thickTop="1" thickBot="1">
      <c r="A28" s="17"/>
      <c r="B28" s="7" t="s">
        <v>194</v>
      </c>
      <c r="C28" s="17" t="s">
        <v>3</v>
      </c>
      <c r="D28" s="186" t="s">
        <v>204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195</v>
      </c>
      <c r="B33" s="189"/>
      <c r="C33" s="204" t="s">
        <v>205</v>
      </c>
      <c r="D33" s="205"/>
    </row>
    <row r="34" spans="1:4" ht="53.25" customHeight="1" thickTop="1" thickBot="1">
      <c r="A34" s="188"/>
      <c r="B34" s="189"/>
      <c r="C34" s="188" t="s">
        <v>206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40"/>
      <c r="B2" s="40"/>
      <c r="C2" s="176" t="s">
        <v>51</v>
      </c>
      <c r="D2" s="177"/>
      <c r="E2" s="178"/>
    </row>
    <row r="3" spans="1:6" ht="20.100000000000001" customHeight="1" thickTop="1" thickBot="1">
      <c r="A3" s="17" t="s">
        <v>38</v>
      </c>
      <c r="B3" s="12">
        <v>1259520</v>
      </c>
      <c r="C3" s="41"/>
      <c r="D3" s="42"/>
      <c r="E3" s="43"/>
    </row>
    <row r="4" spans="1:6" ht="20.100000000000001" customHeight="1" thickTop="1" thickBot="1">
      <c r="A4" s="19" t="s">
        <v>29</v>
      </c>
      <c r="B4" s="13">
        <f>B3+B11</f>
        <v>2119820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1259520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2119820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5.8883888888888888E-2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862400</v>
      </c>
      <c r="C10" s="16" t="s">
        <v>10</v>
      </c>
      <c r="D10" s="174">
        <v>7.0000000000000007E-2</v>
      </c>
      <c r="E10" s="174"/>
    </row>
    <row r="11" spans="1:6" ht="20.100000000000001" customHeight="1" thickTop="1" thickBot="1">
      <c r="A11" s="16" t="s">
        <v>8</v>
      </c>
      <c r="B11" s="25">
        <v>860300</v>
      </c>
      <c r="C11" s="16" t="s">
        <v>11</v>
      </c>
      <c r="D11" s="174">
        <v>7.0000000000000007E-2</v>
      </c>
      <c r="E11" s="174"/>
    </row>
    <row r="12" spans="1:6" ht="20.100000000000001" customHeight="1" thickTop="1" thickBot="1">
      <c r="A12" s="16" t="s">
        <v>21</v>
      </c>
      <c r="B12" s="25">
        <v>644000</v>
      </c>
      <c r="C12" s="16" t="s">
        <v>1</v>
      </c>
      <c r="D12" s="174">
        <v>0.28999999999999998</v>
      </c>
      <c r="E12" s="174"/>
    </row>
    <row r="13" spans="1:6" ht="20.100000000000001" customHeight="1" thickTop="1" thickBot="1">
      <c r="A13" s="16" t="s">
        <v>22</v>
      </c>
      <c r="B13" s="25">
        <f>B11-B12</f>
        <v>216300</v>
      </c>
      <c r="C13" s="16" t="s">
        <v>6</v>
      </c>
      <c r="D13" s="174">
        <v>0.03</v>
      </c>
      <c r="E13" s="174"/>
    </row>
    <row r="14" spans="1:6" ht="20.100000000000001" customHeight="1" thickTop="1" thickBot="1">
      <c r="A14" s="16" t="s">
        <v>25</v>
      </c>
      <c r="B14" s="25">
        <f>B10-B11</f>
        <v>2100</v>
      </c>
      <c r="C14" s="16" t="s">
        <v>35</v>
      </c>
      <c r="D14" s="174">
        <v>0.08</v>
      </c>
      <c r="E14" s="174"/>
    </row>
    <row r="15" spans="1:6" ht="20.100000000000001" customHeight="1" thickTop="1" thickBot="1">
      <c r="A15" s="16" t="s">
        <v>23</v>
      </c>
      <c r="B15" s="25">
        <v>671300</v>
      </c>
      <c r="C15" s="16" t="s">
        <v>13</v>
      </c>
      <c r="D15" s="174">
        <v>0.02</v>
      </c>
      <c r="E15" s="174"/>
    </row>
    <row r="16" spans="1:6" ht="20.100000000000001" customHeight="1" thickTop="1" thickBot="1">
      <c r="A16" s="16" t="s">
        <v>26</v>
      </c>
      <c r="B16" s="25">
        <f>B11-B15</f>
        <v>189000</v>
      </c>
      <c r="C16" s="16" t="s">
        <v>14</v>
      </c>
      <c r="D16" s="174">
        <v>0.28000000000000003</v>
      </c>
      <c r="E16" s="174"/>
    </row>
    <row r="17" spans="1:8" ht="20.100000000000001" customHeight="1" thickTop="1" thickBot="1">
      <c r="A17" s="16" t="s">
        <v>27</v>
      </c>
      <c r="B17" s="26">
        <v>62</v>
      </c>
      <c r="C17" s="16" t="s">
        <v>15</v>
      </c>
      <c r="D17" s="174">
        <v>0.13</v>
      </c>
      <c r="E17" s="174"/>
    </row>
    <row r="18" spans="1:8" ht="20.100000000000001" customHeight="1" thickTop="1" thickBot="1">
      <c r="A18" s="16" t="s">
        <v>24</v>
      </c>
      <c r="B18" s="25">
        <v>13909</v>
      </c>
      <c r="C18" s="16" t="s">
        <v>16</v>
      </c>
      <c r="D18" s="174">
        <v>0.01</v>
      </c>
      <c r="E18" s="174"/>
    </row>
    <row r="19" spans="1:8" ht="20.100000000000001" customHeight="1" thickTop="1" thickBot="1">
      <c r="A19" s="16" t="s">
        <v>34</v>
      </c>
      <c r="B19" s="27">
        <f>72/388</f>
        <v>0.18556701030927836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39" t="s">
        <v>18</v>
      </c>
      <c r="E20" s="39"/>
    </row>
    <row r="21" spans="1:8" ht="20.100000000000001" customHeight="1" thickTop="1" thickBot="1">
      <c r="A21" s="24"/>
      <c r="B21" s="23"/>
      <c r="C21" s="16" t="s">
        <v>33</v>
      </c>
      <c r="D21" s="39" t="s">
        <v>18</v>
      </c>
      <c r="E21" s="39"/>
    </row>
    <row r="22" spans="1:8" ht="20.100000000000001" customHeight="1" thickTop="1" thickBot="1">
      <c r="A22" s="24"/>
      <c r="B22" s="23"/>
      <c r="C22" s="16" t="s">
        <v>17</v>
      </c>
      <c r="D22" s="39" t="s">
        <v>18</v>
      </c>
      <c r="E22" s="39"/>
    </row>
    <row r="23" spans="1:8" ht="20.100000000000001" customHeight="1" thickTop="1" thickBot="1">
      <c r="A23" s="24"/>
      <c r="B23" s="23"/>
      <c r="C23" s="16" t="s">
        <v>32</v>
      </c>
      <c r="D23" s="39" t="s">
        <v>18</v>
      </c>
      <c r="E23" s="3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49</v>
      </c>
      <c r="C26" s="17" t="s">
        <v>20</v>
      </c>
      <c r="D26" s="186" t="s">
        <v>61</v>
      </c>
      <c r="E26" s="187"/>
    </row>
    <row r="27" spans="1:8" s="5" customFormat="1" ht="20.100000000000001" customHeight="1" thickTop="1" thickBot="1">
      <c r="A27" s="17" t="s">
        <v>1</v>
      </c>
      <c r="B27" s="7" t="s">
        <v>47</v>
      </c>
      <c r="C27" s="17" t="s">
        <v>2</v>
      </c>
      <c r="D27" s="186" t="s">
        <v>62</v>
      </c>
      <c r="E27" s="191"/>
    </row>
    <row r="28" spans="1:8" s="5" customFormat="1" ht="20.100000000000001" customHeight="1" thickTop="1" thickBot="1">
      <c r="A28" s="17"/>
      <c r="B28" s="7" t="s">
        <v>48</v>
      </c>
      <c r="C28" s="17" t="s">
        <v>3</v>
      </c>
      <c r="D28" s="186" t="s">
        <v>63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50</v>
      </c>
      <c r="B33" s="189"/>
      <c r="C33" s="204" t="s">
        <v>64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2" sqref="H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25"/>
      <c r="B2" s="125"/>
      <c r="C2" s="176" t="s">
        <v>209</v>
      </c>
      <c r="D2" s="177"/>
      <c r="E2" s="178"/>
    </row>
    <row r="3" spans="1:6" ht="20.100000000000001" customHeight="1" thickTop="1" thickBot="1">
      <c r="A3" s="17" t="s">
        <v>38</v>
      </c>
      <c r="B3" s="12">
        <v>27178430</v>
      </c>
      <c r="C3" s="126"/>
      <c r="D3" s="127"/>
      <c r="E3" s="128"/>
    </row>
    <row r="4" spans="1:6" ht="20.100000000000001" customHeight="1" thickTop="1" thickBot="1">
      <c r="A4" s="19" t="s">
        <v>29</v>
      </c>
      <c r="B4" s="13">
        <f>B3+B11</f>
        <v>28209080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27178430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28209080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0.78358555555555554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1064800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1030650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668060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362590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34150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842900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187750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74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14389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26/436</f>
        <v>5.9633027522935783E-2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24" t="s">
        <v>18</v>
      </c>
      <c r="E20" s="124"/>
    </row>
    <row r="21" spans="1:8" ht="20.100000000000001" customHeight="1" thickTop="1" thickBot="1">
      <c r="A21" s="24"/>
      <c r="B21" s="23"/>
      <c r="C21" s="16" t="s">
        <v>33</v>
      </c>
      <c r="D21" s="124" t="s">
        <v>18</v>
      </c>
      <c r="E21" s="124"/>
    </row>
    <row r="22" spans="1:8" ht="20.100000000000001" customHeight="1" thickTop="1" thickBot="1">
      <c r="A22" s="24"/>
      <c r="B22" s="23"/>
      <c r="C22" s="16" t="s">
        <v>17</v>
      </c>
      <c r="D22" s="124" t="s">
        <v>18</v>
      </c>
      <c r="E22" s="124"/>
    </row>
    <row r="23" spans="1:8" ht="20.100000000000001" customHeight="1" thickTop="1" thickBot="1">
      <c r="A23" s="24"/>
      <c r="B23" s="23"/>
      <c r="C23" s="16" t="s">
        <v>32</v>
      </c>
      <c r="D23" s="124" t="s">
        <v>18</v>
      </c>
      <c r="E23" s="12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186" t="s">
        <v>210</v>
      </c>
      <c r="E26" s="187"/>
    </row>
    <row r="27" spans="1:8" s="5" customFormat="1" ht="20.100000000000001" customHeight="1" thickTop="1" thickBot="1">
      <c r="A27" s="17" t="s">
        <v>1</v>
      </c>
      <c r="B27" s="7" t="s">
        <v>193</v>
      </c>
      <c r="C27" s="17" t="s">
        <v>2</v>
      </c>
      <c r="D27" s="186" t="s">
        <v>211</v>
      </c>
      <c r="E27" s="191"/>
    </row>
    <row r="28" spans="1:8" s="5" customFormat="1" ht="20.100000000000001" customHeight="1" thickTop="1" thickBot="1">
      <c r="A28" s="17"/>
      <c r="B28" s="7" t="s">
        <v>194</v>
      </c>
      <c r="C28" s="17" t="s">
        <v>3</v>
      </c>
      <c r="D28" s="186" t="s">
        <v>212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207</v>
      </c>
      <c r="B33" s="189"/>
      <c r="C33" s="204" t="s">
        <v>213</v>
      </c>
      <c r="D33" s="205"/>
    </row>
    <row r="34" spans="1:4" ht="53.25" customHeight="1" thickTop="1" thickBot="1">
      <c r="A34" s="188" t="s">
        <v>208</v>
      </c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34" sqref="G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30"/>
      <c r="B2" s="130"/>
      <c r="C2" s="176" t="s">
        <v>214</v>
      </c>
      <c r="D2" s="177"/>
      <c r="E2" s="178"/>
    </row>
    <row r="3" spans="1:6" ht="20.100000000000001" customHeight="1" thickTop="1" thickBot="1">
      <c r="A3" s="17" t="s">
        <v>38</v>
      </c>
      <c r="B3" s="12">
        <v>28209080</v>
      </c>
      <c r="C3" s="131"/>
      <c r="D3" s="132"/>
      <c r="E3" s="133"/>
    </row>
    <row r="4" spans="1:6" ht="20.100000000000001" customHeight="1" thickTop="1" thickBot="1">
      <c r="A4" s="19" t="s">
        <v>29</v>
      </c>
      <c r="B4" s="13">
        <f>B3+B11</f>
        <v>29525290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28209080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29525290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0.82014694444444447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1346600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1316210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892400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423810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30390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1064370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251840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86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15658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7/495</f>
        <v>1.4141414141414142E-2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29" t="s">
        <v>18</v>
      </c>
      <c r="E20" s="129"/>
    </row>
    <row r="21" spans="1:8" ht="20.100000000000001" customHeight="1" thickTop="1" thickBot="1">
      <c r="A21" s="24"/>
      <c r="B21" s="23"/>
      <c r="C21" s="16" t="s">
        <v>33</v>
      </c>
      <c r="D21" s="129" t="s">
        <v>18</v>
      </c>
      <c r="E21" s="129"/>
    </row>
    <row r="22" spans="1:8" ht="20.100000000000001" customHeight="1" thickTop="1" thickBot="1">
      <c r="A22" s="24"/>
      <c r="B22" s="23"/>
      <c r="C22" s="16" t="s">
        <v>17</v>
      </c>
      <c r="D22" s="129" t="s">
        <v>18</v>
      </c>
      <c r="E22" s="129"/>
    </row>
    <row r="23" spans="1:8" ht="20.100000000000001" customHeight="1" thickTop="1" thickBot="1">
      <c r="A23" s="24"/>
      <c r="B23" s="23"/>
      <c r="C23" s="16" t="s">
        <v>32</v>
      </c>
      <c r="D23" s="129" t="s">
        <v>18</v>
      </c>
      <c r="E23" s="12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165</v>
      </c>
      <c r="C26" s="17" t="s">
        <v>20</v>
      </c>
      <c r="D26" s="186" t="s">
        <v>215</v>
      </c>
      <c r="E26" s="187"/>
    </row>
    <row r="27" spans="1:8" s="5" customFormat="1" ht="20.100000000000001" customHeight="1" thickTop="1" thickBot="1">
      <c r="A27" s="17" t="s">
        <v>1</v>
      </c>
      <c r="B27" s="7" t="s">
        <v>196</v>
      </c>
      <c r="C27" s="17" t="s">
        <v>2</v>
      </c>
      <c r="D27" s="186" t="s">
        <v>216</v>
      </c>
      <c r="E27" s="191"/>
    </row>
    <row r="28" spans="1:8" s="5" customFormat="1" ht="20.100000000000001" customHeight="1" thickTop="1" thickBot="1">
      <c r="A28" s="17"/>
      <c r="B28" s="7" t="s">
        <v>177</v>
      </c>
      <c r="C28" s="17" t="s">
        <v>3</v>
      </c>
      <c r="D28" s="186" t="s">
        <v>217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197</v>
      </c>
      <c r="B33" s="189"/>
      <c r="C33" s="204" t="s">
        <v>218</v>
      </c>
      <c r="D33" s="205"/>
    </row>
    <row r="34" spans="1:4" ht="53.25" customHeight="1" thickTop="1" thickBot="1">
      <c r="A34" s="188" t="s">
        <v>198</v>
      </c>
      <c r="B34" s="189"/>
      <c r="C34" s="188" t="s">
        <v>219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8" sqref="B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35"/>
      <c r="B2" s="135"/>
      <c r="C2" s="176" t="s">
        <v>220</v>
      </c>
      <c r="D2" s="177"/>
      <c r="E2" s="178"/>
    </row>
    <row r="3" spans="1:6" ht="20.100000000000001" customHeight="1" thickTop="1" thickBot="1">
      <c r="A3" s="17" t="s">
        <v>38</v>
      </c>
      <c r="B3" s="12">
        <v>29525290</v>
      </c>
      <c r="C3" s="136"/>
      <c r="D3" s="137"/>
      <c r="E3" s="138"/>
    </row>
    <row r="4" spans="1:6" ht="20.100000000000001" customHeight="1" thickTop="1" thickBot="1">
      <c r="A4" s="19" t="s">
        <v>29</v>
      </c>
      <c r="B4" s="13">
        <f>B3+B11</f>
        <v>30596360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29525290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30596360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0.84989888888888887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1111400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1071070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834810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236260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40330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669110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401960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94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11823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17/430</f>
        <v>3.9534883720930232E-2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34" t="s">
        <v>18</v>
      </c>
      <c r="E20" s="134"/>
    </row>
    <row r="21" spans="1:8" ht="20.100000000000001" customHeight="1" thickTop="1" thickBot="1">
      <c r="A21" s="24"/>
      <c r="B21" s="23"/>
      <c r="C21" s="16" t="s">
        <v>33</v>
      </c>
      <c r="D21" s="134" t="s">
        <v>18</v>
      </c>
      <c r="E21" s="134"/>
    </row>
    <row r="22" spans="1:8" ht="20.100000000000001" customHeight="1" thickTop="1" thickBot="1">
      <c r="A22" s="24"/>
      <c r="B22" s="23"/>
      <c r="C22" s="16" t="s">
        <v>17</v>
      </c>
      <c r="D22" s="134" t="s">
        <v>18</v>
      </c>
      <c r="E22" s="134"/>
    </row>
    <row r="23" spans="1:8" ht="20.100000000000001" customHeight="1" thickTop="1" thickBot="1">
      <c r="A23" s="24"/>
      <c r="B23" s="23"/>
      <c r="C23" s="16" t="s">
        <v>32</v>
      </c>
      <c r="D23" s="134" t="s">
        <v>18</v>
      </c>
      <c r="E23" s="13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72</v>
      </c>
      <c r="C26" s="17" t="s">
        <v>20</v>
      </c>
      <c r="D26" s="186" t="s">
        <v>221</v>
      </c>
      <c r="E26" s="187"/>
    </row>
    <row r="27" spans="1:8" s="5" customFormat="1" ht="20.100000000000001" customHeight="1" thickTop="1" thickBot="1">
      <c r="A27" s="17" t="s">
        <v>1</v>
      </c>
      <c r="B27" s="7" t="s">
        <v>196</v>
      </c>
      <c r="C27" s="17" t="s">
        <v>2</v>
      </c>
      <c r="D27" s="186" t="s">
        <v>222</v>
      </c>
      <c r="E27" s="191"/>
    </row>
    <row r="28" spans="1:8" s="5" customFormat="1" ht="20.100000000000001" customHeight="1" thickTop="1" thickBot="1">
      <c r="A28" s="17"/>
      <c r="B28" s="7" t="s">
        <v>199</v>
      </c>
      <c r="C28" s="17" t="s">
        <v>3</v>
      </c>
      <c r="D28" s="186" t="s">
        <v>223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200</v>
      </c>
      <c r="B33" s="189"/>
      <c r="C33" s="204" t="s">
        <v>224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8"/>
  <sheetViews>
    <sheetView topLeftCell="A16" zoomScaleNormal="100" workbookViewId="0">
      <selection activeCell="G11" sqref="G11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40"/>
      <c r="B2" s="140"/>
      <c r="C2" s="176" t="s">
        <v>225</v>
      </c>
      <c r="D2" s="177"/>
      <c r="E2" s="178"/>
    </row>
    <row r="3" spans="1:6" ht="20.100000000000001" customHeight="1" thickTop="1" thickBot="1">
      <c r="A3" s="17" t="s">
        <v>38</v>
      </c>
      <c r="B3" s="12">
        <v>30596360</v>
      </c>
      <c r="C3" s="141"/>
      <c r="D3" s="142"/>
      <c r="E3" s="143"/>
    </row>
    <row r="4" spans="1:6" ht="20.100000000000001" customHeight="1" thickTop="1" thickBot="1">
      <c r="A4" s="19" t="s">
        <v>29</v>
      </c>
      <c r="B4" s="13">
        <f>B3+B11</f>
        <v>32198340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30596360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32198340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0.8943983333333333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1633500</v>
      </c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>
        <v>1601980</v>
      </c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>
        <v>1137620</v>
      </c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464360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31520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>
        <v>1277080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324900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>
        <v>109</v>
      </c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>
        <v>14986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24/531</f>
        <v>4.519774011299435E-2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39" t="s">
        <v>18</v>
      </c>
      <c r="E20" s="139"/>
    </row>
    <row r="21" spans="1:8" ht="20.100000000000001" customHeight="1" thickTop="1" thickBot="1">
      <c r="A21" s="24"/>
      <c r="B21" s="23"/>
      <c r="C21" s="16" t="s">
        <v>33</v>
      </c>
      <c r="D21" s="139" t="s">
        <v>18</v>
      </c>
      <c r="E21" s="139"/>
    </row>
    <row r="22" spans="1:8" ht="20.100000000000001" customHeight="1" thickTop="1" thickBot="1">
      <c r="A22" s="24"/>
      <c r="B22" s="23"/>
      <c r="C22" s="16" t="s">
        <v>17</v>
      </c>
      <c r="D22" s="139" t="s">
        <v>18</v>
      </c>
      <c r="E22" s="139"/>
    </row>
    <row r="23" spans="1:8" ht="20.100000000000001" customHeight="1" thickTop="1" thickBot="1">
      <c r="A23" s="24"/>
      <c r="B23" s="23"/>
      <c r="C23" s="16" t="s">
        <v>32</v>
      </c>
      <c r="D23" s="139" t="s">
        <v>18</v>
      </c>
      <c r="E23" s="13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177</v>
      </c>
      <c r="C26" s="17" t="s">
        <v>20</v>
      </c>
      <c r="D26" s="186" t="s">
        <v>230</v>
      </c>
      <c r="E26" s="187"/>
    </row>
    <row r="27" spans="1:8" s="5" customFormat="1" ht="20.100000000000001" customHeight="1" thickTop="1" thickBot="1">
      <c r="A27" s="17" t="s">
        <v>1</v>
      </c>
      <c r="B27" s="7" t="s">
        <v>226</v>
      </c>
      <c r="C27" s="17" t="s">
        <v>2</v>
      </c>
      <c r="D27" s="186" t="s">
        <v>231</v>
      </c>
      <c r="E27" s="191"/>
    </row>
    <row r="28" spans="1:8" s="5" customFormat="1" ht="20.100000000000001" customHeight="1" thickTop="1" thickBot="1">
      <c r="A28" s="17"/>
      <c r="B28" s="7" t="s">
        <v>227</v>
      </c>
      <c r="C28" s="17" t="s">
        <v>3</v>
      </c>
      <c r="D28" s="186" t="s">
        <v>232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228</v>
      </c>
      <c r="B33" s="189"/>
      <c r="C33" s="204" t="s">
        <v>233</v>
      </c>
      <c r="D33" s="205"/>
    </row>
    <row r="34" spans="1:4" ht="53.25" customHeight="1" thickTop="1" thickBot="1">
      <c r="A34" s="188"/>
      <c r="B34" s="189"/>
      <c r="C34" s="188" t="s">
        <v>234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27" sqref="B27:B2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45"/>
      <c r="B2" s="145"/>
      <c r="C2" s="176" t="s">
        <v>235</v>
      </c>
      <c r="D2" s="177"/>
      <c r="E2" s="178"/>
    </row>
    <row r="3" spans="1:6" ht="20.100000000000001" customHeight="1" thickTop="1" thickBot="1">
      <c r="A3" s="17" t="s">
        <v>38</v>
      </c>
      <c r="B3" s="12">
        <v>32198340</v>
      </c>
      <c r="C3" s="146"/>
      <c r="D3" s="147"/>
      <c r="E3" s="148"/>
    </row>
    <row r="4" spans="1:6" ht="20.100000000000001" customHeight="1" thickTop="1" thickBot="1">
      <c r="A4" s="19" t="s">
        <v>29</v>
      </c>
      <c r="B4" s="13">
        <f>B3+B11</f>
        <v>33577280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32198340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33577280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0.93270222222222221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1391800</v>
      </c>
      <c r="C10" s="16" t="s">
        <v>10</v>
      </c>
      <c r="D10" s="174">
        <v>7.0000000000000007E-2</v>
      </c>
      <c r="E10" s="174"/>
    </row>
    <row r="11" spans="1:6" ht="20.100000000000001" customHeight="1" thickTop="1" thickBot="1">
      <c r="A11" s="16" t="s">
        <v>8</v>
      </c>
      <c r="B11" s="25">
        <v>1378940</v>
      </c>
      <c r="C11" s="16" t="s">
        <v>11</v>
      </c>
      <c r="D11" s="174">
        <v>0.1</v>
      </c>
      <c r="E11" s="174"/>
    </row>
    <row r="12" spans="1:6" ht="20.100000000000001" customHeight="1" thickTop="1" thickBot="1">
      <c r="A12" s="16" t="s">
        <v>21</v>
      </c>
      <c r="B12" s="25">
        <v>805700</v>
      </c>
      <c r="C12" s="16" t="s">
        <v>1</v>
      </c>
      <c r="D12" s="174">
        <v>0.26</v>
      </c>
      <c r="E12" s="174"/>
    </row>
    <row r="13" spans="1:6" ht="20.100000000000001" customHeight="1" thickTop="1" thickBot="1">
      <c r="A13" s="16" t="s">
        <v>22</v>
      </c>
      <c r="B13" s="25">
        <f>B11-B12</f>
        <v>573240</v>
      </c>
      <c r="C13" s="16" t="s">
        <v>6</v>
      </c>
      <c r="D13" s="174">
        <v>0.03</v>
      </c>
      <c r="E13" s="174"/>
    </row>
    <row r="14" spans="1:6" ht="20.100000000000001" customHeight="1" thickTop="1" thickBot="1">
      <c r="A14" s="16" t="s">
        <v>25</v>
      </c>
      <c r="B14" s="25">
        <f>B10-B11</f>
        <v>12860</v>
      </c>
      <c r="C14" s="16" t="s">
        <v>35</v>
      </c>
      <c r="D14" s="174">
        <v>0.09</v>
      </c>
      <c r="E14" s="174"/>
    </row>
    <row r="15" spans="1:6" ht="20.100000000000001" customHeight="1" thickTop="1" thickBot="1">
      <c r="A15" s="16" t="s">
        <v>23</v>
      </c>
      <c r="B15" s="25">
        <v>1230340</v>
      </c>
      <c r="C15" s="16" t="s">
        <v>13</v>
      </c>
      <c r="D15" s="174">
        <v>7.0000000000000007E-2</v>
      </c>
      <c r="E15" s="174"/>
    </row>
    <row r="16" spans="1:6" ht="20.100000000000001" customHeight="1" thickTop="1" thickBot="1">
      <c r="A16" s="16" t="s">
        <v>26</v>
      </c>
      <c r="B16" s="25">
        <f>B11-B15</f>
        <v>148600</v>
      </c>
      <c r="C16" s="16" t="s">
        <v>14</v>
      </c>
      <c r="D16" s="174">
        <v>0.23</v>
      </c>
      <c r="E16" s="174"/>
    </row>
    <row r="17" spans="1:8" ht="20.100000000000001" customHeight="1" thickTop="1" thickBot="1">
      <c r="A17" s="16" t="s">
        <v>27</v>
      </c>
      <c r="B17" s="26">
        <v>103</v>
      </c>
      <c r="C17" s="16" t="s">
        <v>15</v>
      </c>
      <c r="D17" s="174">
        <v>0.13</v>
      </c>
      <c r="E17" s="174"/>
    </row>
    <row r="18" spans="1:8" ht="20.100000000000001" customHeight="1" thickTop="1" thickBot="1">
      <c r="A18" s="16" t="s">
        <v>24</v>
      </c>
      <c r="B18" s="25">
        <v>13512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39/557</f>
        <v>7.0017953321364457E-2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44" t="s">
        <v>18</v>
      </c>
      <c r="E20" s="144"/>
    </row>
    <row r="21" spans="1:8" ht="20.100000000000001" customHeight="1" thickTop="1" thickBot="1">
      <c r="A21" s="24"/>
      <c r="B21" s="23"/>
      <c r="C21" s="16" t="s">
        <v>33</v>
      </c>
      <c r="D21" s="144" t="s">
        <v>18</v>
      </c>
      <c r="E21" s="144"/>
    </row>
    <row r="22" spans="1:8" ht="20.100000000000001" customHeight="1" thickTop="1" thickBot="1">
      <c r="A22" s="24"/>
      <c r="B22" s="23"/>
      <c r="C22" s="16" t="s">
        <v>17</v>
      </c>
      <c r="D22" s="144" t="s">
        <v>18</v>
      </c>
      <c r="E22" s="144"/>
    </row>
    <row r="23" spans="1:8" ht="20.100000000000001" customHeight="1" thickTop="1" thickBot="1">
      <c r="A23" s="24"/>
      <c r="B23" s="23"/>
      <c r="C23" s="16" t="s">
        <v>32</v>
      </c>
      <c r="D23" s="144" t="s">
        <v>18</v>
      </c>
      <c r="E23" s="14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89</v>
      </c>
      <c r="C26" s="17" t="s">
        <v>20</v>
      </c>
      <c r="D26" s="186" t="s">
        <v>236</v>
      </c>
      <c r="E26" s="187"/>
    </row>
    <row r="27" spans="1:8" s="5" customFormat="1" ht="20.100000000000001" customHeight="1" thickTop="1" thickBot="1">
      <c r="A27" s="17" t="s">
        <v>1</v>
      </c>
      <c r="B27" s="7" t="s">
        <v>177</v>
      </c>
      <c r="C27" s="17" t="s">
        <v>2</v>
      </c>
      <c r="D27" s="186" t="s">
        <v>237</v>
      </c>
      <c r="E27" s="191"/>
    </row>
    <row r="28" spans="1:8" s="5" customFormat="1" ht="20.100000000000001" customHeight="1" thickTop="1" thickBot="1">
      <c r="A28" s="17"/>
      <c r="B28" s="7" t="s">
        <v>165</v>
      </c>
      <c r="C28" s="17" t="s">
        <v>3</v>
      </c>
      <c r="D28" s="186" t="s">
        <v>238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229</v>
      </c>
      <c r="B33" s="189"/>
      <c r="C33" s="204" t="s">
        <v>239</v>
      </c>
      <c r="D33" s="205"/>
    </row>
    <row r="34" spans="1:4" ht="53.25" customHeight="1" thickTop="1" thickBot="1">
      <c r="A34" s="188"/>
      <c r="B34" s="189"/>
      <c r="C34" s="188" t="s">
        <v>240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50"/>
      <c r="B2" s="150"/>
      <c r="C2" s="176" t="s">
        <v>247</v>
      </c>
      <c r="D2" s="177"/>
      <c r="E2" s="178"/>
    </row>
    <row r="3" spans="1:6" ht="20.100000000000001" customHeight="1" thickTop="1" thickBot="1">
      <c r="A3" s="17" t="s">
        <v>38</v>
      </c>
      <c r="B3" s="12">
        <v>33577280</v>
      </c>
      <c r="C3" s="151"/>
      <c r="D3" s="152"/>
      <c r="E3" s="153"/>
    </row>
    <row r="4" spans="1:6" ht="20.100000000000001" customHeight="1" thickTop="1" thickBot="1">
      <c r="A4" s="19" t="s">
        <v>29</v>
      </c>
      <c r="B4" s="13">
        <f>B3+B11</f>
        <v>36197080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33577280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36197080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1.0054744444444443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2627800</v>
      </c>
      <c r="C10" s="16" t="s">
        <v>10</v>
      </c>
      <c r="D10" s="174">
        <v>0.06</v>
      </c>
      <c r="E10" s="174"/>
    </row>
    <row r="11" spans="1:6" ht="20.100000000000001" customHeight="1" thickTop="1" thickBot="1">
      <c r="A11" s="16" t="s">
        <v>8</v>
      </c>
      <c r="B11" s="25">
        <v>2619800</v>
      </c>
      <c r="C11" s="16" t="s">
        <v>11</v>
      </c>
      <c r="D11" s="174">
        <v>0.06</v>
      </c>
      <c r="E11" s="174"/>
    </row>
    <row r="12" spans="1:6" ht="20.100000000000001" customHeight="1" thickTop="1" thickBot="1">
      <c r="A12" s="16" t="s">
        <v>21</v>
      </c>
      <c r="B12" s="25">
        <v>1481100</v>
      </c>
      <c r="C12" s="16" t="s">
        <v>1</v>
      </c>
      <c r="D12" s="174">
        <v>0.23</v>
      </c>
      <c r="E12" s="174"/>
    </row>
    <row r="13" spans="1:6" ht="20.100000000000001" customHeight="1" thickTop="1" thickBot="1">
      <c r="A13" s="16" t="s">
        <v>22</v>
      </c>
      <c r="B13" s="25">
        <f>B11-B12</f>
        <v>1138700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8000</v>
      </c>
      <c r="C14" s="16" t="s">
        <v>35</v>
      </c>
      <c r="D14" s="174">
        <v>0.14000000000000001</v>
      </c>
      <c r="E14" s="174"/>
    </row>
    <row r="15" spans="1:6" ht="20.100000000000001" customHeight="1" thickTop="1" thickBot="1">
      <c r="A15" s="16" t="s">
        <v>23</v>
      </c>
      <c r="B15" s="25">
        <v>1908000</v>
      </c>
      <c r="C15" s="16" t="s">
        <v>13</v>
      </c>
      <c r="D15" s="174">
        <v>0.05</v>
      </c>
      <c r="E15" s="174"/>
    </row>
    <row r="16" spans="1:6" ht="20.100000000000001" customHeight="1" thickTop="1" thickBot="1">
      <c r="A16" s="16" t="s">
        <v>26</v>
      </c>
      <c r="B16" s="25">
        <f>B11-B15</f>
        <v>711800</v>
      </c>
      <c r="C16" s="16" t="s">
        <v>14</v>
      </c>
      <c r="D16" s="174">
        <v>0.27</v>
      </c>
      <c r="E16" s="174"/>
    </row>
    <row r="17" spans="1:8" ht="20.100000000000001" customHeight="1" thickTop="1" thickBot="1">
      <c r="A17" s="16" t="s">
        <v>27</v>
      </c>
      <c r="B17" s="26">
        <v>194</v>
      </c>
      <c r="C17" s="16" t="s">
        <v>15</v>
      </c>
      <c r="D17" s="174">
        <v>0.14000000000000001</v>
      </c>
      <c r="E17" s="174"/>
    </row>
    <row r="18" spans="1:8" ht="20.100000000000001" customHeight="1" thickTop="1" thickBot="1">
      <c r="A18" s="16" t="s">
        <v>24</v>
      </c>
      <c r="B18" s="25">
        <v>13545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27/637</f>
        <v>4.2386185243328101E-2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49" t="s">
        <v>18</v>
      </c>
      <c r="E20" s="149"/>
    </row>
    <row r="21" spans="1:8" ht="20.100000000000001" customHeight="1" thickTop="1" thickBot="1">
      <c r="A21" s="24"/>
      <c r="B21" s="23"/>
      <c r="C21" s="16" t="s">
        <v>33</v>
      </c>
      <c r="D21" s="149" t="s">
        <v>18</v>
      </c>
      <c r="E21" s="149"/>
    </row>
    <row r="22" spans="1:8" ht="20.100000000000001" customHeight="1" thickTop="1" thickBot="1">
      <c r="A22" s="24"/>
      <c r="B22" s="23"/>
      <c r="C22" s="16" t="s">
        <v>17</v>
      </c>
      <c r="D22" s="149" t="s">
        <v>18</v>
      </c>
      <c r="E22" s="149"/>
    </row>
    <row r="23" spans="1:8" ht="20.100000000000001" customHeight="1" thickTop="1" thickBot="1">
      <c r="A23" s="24"/>
      <c r="B23" s="23"/>
      <c r="C23" s="16" t="s">
        <v>32</v>
      </c>
      <c r="D23" s="149" t="s">
        <v>18</v>
      </c>
      <c r="E23" s="14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186"/>
      <c r="E26" s="187"/>
    </row>
    <row r="27" spans="1:8" s="5" customFormat="1" ht="20.100000000000001" customHeight="1" thickTop="1" thickBot="1">
      <c r="A27" s="17" t="s">
        <v>1</v>
      </c>
      <c r="B27" s="7" t="s">
        <v>241</v>
      </c>
      <c r="C27" s="17" t="s">
        <v>2</v>
      </c>
      <c r="D27" s="186" t="s">
        <v>248</v>
      </c>
      <c r="E27" s="191"/>
    </row>
    <row r="28" spans="1:8" s="5" customFormat="1" ht="20.100000000000001" customHeight="1" thickTop="1" thickBot="1">
      <c r="A28" s="17"/>
      <c r="B28" s="7" t="s">
        <v>165</v>
      </c>
      <c r="C28" s="17" t="s">
        <v>3</v>
      </c>
      <c r="D28" s="186" t="s">
        <v>249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242</v>
      </c>
      <c r="B33" s="189"/>
      <c r="C33" s="204" t="s">
        <v>250</v>
      </c>
      <c r="D33" s="205"/>
    </row>
    <row r="34" spans="1:4" ht="53.25" customHeight="1" thickTop="1" thickBot="1">
      <c r="A34" s="188" t="s">
        <v>243</v>
      </c>
      <c r="B34" s="189"/>
      <c r="C34" s="188" t="s">
        <v>251</v>
      </c>
      <c r="D34" s="190"/>
    </row>
    <row r="35" spans="1:4" ht="20.100000000000001" customHeight="1" thickTop="1">
      <c r="A35" s="192" t="s">
        <v>244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J34" sqref="J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50"/>
      <c r="B2" s="150"/>
      <c r="C2" s="176" t="s">
        <v>252</v>
      </c>
      <c r="D2" s="177"/>
      <c r="E2" s="178"/>
    </row>
    <row r="3" spans="1:6" ht="20.100000000000001" customHeight="1" thickTop="1" thickBot="1">
      <c r="A3" s="17" t="s">
        <v>38</v>
      </c>
      <c r="B3" s="12">
        <v>36197080</v>
      </c>
      <c r="C3" s="151"/>
      <c r="D3" s="152"/>
      <c r="E3" s="153"/>
    </row>
    <row r="4" spans="1:6" ht="20.100000000000001" customHeight="1" thickTop="1" thickBot="1">
      <c r="A4" s="19" t="s">
        <v>29</v>
      </c>
      <c r="B4" s="13">
        <f>B3+B11</f>
        <v>39181750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36197080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39181750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1.0883819444444445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3004600</v>
      </c>
      <c r="C10" s="16" t="s">
        <v>10</v>
      </c>
      <c r="D10" s="174">
        <v>0.04</v>
      </c>
      <c r="E10" s="174"/>
    </row>
    <row r="11" spans="1:6" ht="20.100000000000001" customHeight="1" thickTop="1" thickBot="1">
      <c r="A11" s="16" t="s">
        <v>8</v>
      </c>
      <c r="B11" s="25">
        <v>2984670</v>
      </c>
      <c r="C11" s="16" t="s">
        <v>11</v>
      </c>
      <c r="D11" s="174">
        <v>0.05</v>
      </c>
      <c r="E11" s="174"/>
    </row>
    <row r="12" spans="1:6" ht="20.100000000000001" customHeight="1" thickTop="1" thickBot="1">
      <c r="A12" s="16" t="s">
        <v>21</v>
      </c>
      <c r="B12" s="25">
        <v>2318120</v>
      </c>
      <c r="C12" s="16" t="s">
        <v>1</v>
      </c>
      <c r="D12" s="174">
        <v>0.2</v>
      </c>
      <c r="E12" s="174"/>
    </row>
    <row r="13" spans="1:6" ht="20.100000000000001" customHeight="1" thickTop="1" thickBot="1">
      <c r="A13" s="16" t="s">
        <v>22</v>
      </c>
      <c r="B13" s="25">
        <f>B11-B12</f>
        <v>666550</v>
      </c>
      <c r="C13" s="16" t="s">
        <v>6</v>
      </c>
      <c r="D13" s="174">
        <v>0.03</v>
      </c>
      <c r="E13" s="174"/>
    </row>
    <row r="14" spans="1:6" ht="20.100000000000001" customHeight="1" thickTop="1" thickBot="1">
      <c r="A14" s="16" t="s">
        <v>25</v>
      </c>
      <c r="B14" s="25">
        <f>B10-B11</f>
        <v>19930</v>
      </c>
      <c r="C14" s="16" t="s">
        <v>35</v>
      </c>
      <c r="D14" s="174">
        <v>0.11</v>
      </c>
      <c r="E14" s="174"/>
    </row>
    <row r="15" spans="1:6" ht="20.100000000000001" customHeight="1" thickTop="1" thickBot="1">
      <c r="A15" s="16" t="s">
        <v>23</v>
      </c>
      <c r="B15" s="25">
        <v>2373120</v>
      </c>
      <c r="C15" s="16" t="s">
        <v>13</v>
      </c>
      <c r="D15" s="174">
        <v>0.1</v>
      </c>
      <c r="E15" s="174"/>
    </row>
    <row r="16" spans="1:6" ht="20.100000000000001" customHeight="1" thickTop="1" thickBot="1">
      <c r="A16" s="16" t="s">
        <v>26</v>
      </c>
      <c r="B16" s="25">
        <f>B11-B15</f>
        <v>611550</v>
      </c>
      <c r="C16" s="16" t="s">
        <v>14</v>
      </c>
      <c r="D16" s="174">
        <v>0.27</v>
      </c>
      <c r="E16" s="174"/>
    </row>
    <row r="17" spans="1:8" ht="20.100000000000001" customHeight="1" thickTop="1" thickBot="1">
      <c r="A17" s="16" t="s">
        <v>27</v>
      </c>
      <c r="B17" s="26">
        <v>196</v>
      </c>
      <c r="C17" s="16" t="s">
        <v>15</v>
      </c>
      <c r="D17" s="174">
        <v>0.11</v>
      </c>
      <c r="E17" s="174"/>
    </row>
    <row r="18" spans="1:8" ht="20.100000000000001" customHeight="1" thickTop="1" thickBot="1">
      <c r="A18" s="16" t="s">
        <v>24</v>
      </c>
      <c r="B18" s="25">
        <v>15329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11/608</f>
        <v>1.8092105263157895E-2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49" t="s">
        <v>18</v>
      </c>
      <c r="E20" s="149"/>
    </row>
    <row r="21" spans="1:8" ht="20.100000000000001" customHeight="1" thickTop="1" thickBot="1">
      <c r="A21" s="24"/>
      <c r="B21" s="23"/>
      <c r="C21" s="16" t="s">
        <v>33</v>
      </c>
      <c r="D21" s="149">
        <v>0.01</v>
      </c>
      <c r="E21" s="149"/>
    </row>
    <row r="22" spans="1:8" ht="20.100000000000001" customHeight="1" thickTop="1" thickBot="1">
      <c r="A22" s="24"/>
      <c r="B22" s="23"/>
      <c r="C22" s="16" t="s">
        <v>17</v>
      </c>
      <c r="D22" s="149" t="s">
        <v>18</v>
      </c>
      <c r="E22" s="149"/>
    </row>
    <row r="23" spans="1:8" ht="20.100000000000001" customHeight="1" thickTop="1" thickBot="1">
      <c r="A23" s="24"/>
      <c r="B23" s="23"/>
      <c r="C23" s="16" t="s">
        <v>32</v>
      </c>
      <c r="D23" s="149">
        <v>7.0000000000000007E-2</v>
      </c>
      <c r="E23" s="14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165</v>
      </c>
      <c r="C26" s="17" t="s">
        <v>20</v>
      </c>
      <c r="D26" s="186" t="s">
        <v>253</v>
      </c>
      <c r="E26" s="187"/>
    </row>
    <row r="27" spans="1:8" s="5" customFormat="1" ht="20.100000000000001" customHeight="1" thickTop="1" thickBot="1">
      <c r="A27" s="17" t="s">
        <v>1</v>
      </c>
      <c r="B27" s="7" t="s">
        <v>241</v>
      </c>
      <c r="C27" s="17" t="s">
        <v>2</v>
      </c>
      <c r="D27" s="186" t="s">
        <v>254</v>
      </c>
      <c r="E27" s="191"/>
    </row>
    <row r="28" spans="1:8" s="5" customFormat="1" ht="20.100000000000001" customHeight="1" thickTop="1" thickBot="1">
      <c r="A28" s="17"/>
      <c r="B28" s="7"/>
      <c r="C28" s="17" t="s">
        <v>3</v>
      </c>
      <c r="D28" s="186" t="s">
        <v>255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245</v>
      </c>
      <c r="B33" s="189"/>
      <c r="C33" s="204" t="s">
        <v>256</v>
      </c>
      <c r="D33" s="205"/>
    </row>
    <row r="34" spans="1:4" ht="53.25" customHeight="1" thickTop="1" thickBot="1">
      <c r="A34" s="188" t="s">
        <v>246</v>
      </c>
      <c r="B34" s="189"/>
      <c r="C34" s="188" t="s">
        <v>257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36" sqref="G3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55"/>
      <c r="B2" s="155"/>
      <c r="C2" s="176" t="s">
        <v>263</v>
      </c>
      <c r="D2" s="177"/>
      <c r="E2" s="178"/>
    </row>
    <row r="3" spans="1:6" ht="20.100000000000001" customHeight="1" thickTop="1" thickBot="1">
      <c r="A3" s="17" t="s">
        <v>38</v>
      </c>
      <c r="B3" s="12">
        <v>39181750</v>
      </c>
      <c r="C3" s="156"/>
      <c r="D3" s="157"/>
      <c r="E3" s="158"/>
    </row>
    <row r="4" spans="1:6" ht="20.100000000000001" customHeight="1" thickTop="1" thickBot="1">
      <c r="A4" s="19" t="s">
        <v>29</v>
      </c>
      <c r="B4" s="13">
        <f>B3+B11</f>
        <v>40800800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39181750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40800800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1.1333555555555554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1629800</v>
      </c>
      <c r="C10" s="16" t="s">
        <v>10</v>
      </c>
      <c r="D10" s="174">
        <v>0.05</v>
      </c>
      <c r="E10" s="174"/>
    </row>
    <row r="11" spans="1:6" ht="20.100000000000001" customHeight="1" thickTop="1" thickBot="1">
      <c r="A11" s="16" t="s">
        <v>8</v>
      </c>
      <c r="B11" s="25">
        <v>1619050</v>
      </c>
      <c r="C11" s="16" t="s">
        <v>11</v>
      </c>
      <c r="D11" s="174">
        <v>0.05</v>
      </c>
      <c r="E11" s="174"/>
    </row>
    <row r="12" spans="1:6" ht="20.100000000000001" customHeight="1" thickTop="1" thickBot="1">
      <c r="A12" s="16" t="s">
        <v>21</v>
      </c>
      <c r="B12" s="25">
        <v>1302800</v>
      </c>
      <c r="C12" s="16" t="s">
        <v>1</v>
      </c>
      <c r="D12" s="174">
        <v>0.2</v>
      </c>
      <c r="E12" s="174"/>
    </row>
    <row r="13" spans="1:6" ht="20.100000000000001" customHeight="1" thickTop="1" thickBot="1">
      <c r="A13" s="16" t="s">
        <v>22</v>
      </c>
      <c r="B13" s="25">
        <f>B11-B12</f>
        <v>316250</v>
      </c>
      <c r="C13" s="16" t="s">
        <v>6</v>
      </c>
      <c r="D13" s="174">
        <v>0.06</v>
      </c>
      <c r="E13" s="174"/>
    </row>
    <row r="14" spans="1:6" ht="20.100000000000001" customHeight="1" thickTop="1" thickBot="1">
      <c r="A14" s="16" t="s">
        <v>25</v>
      </c>
      <c r="B14" s="25">
        <f>B10-B11</f>
        <v>10750</v>
      </c>
      <c r="C14" s="16" t="s">
        <v>35</v>
      </c>
      <c r="D14" s="174">
        <v>0.06</v>
      </c>
      <c r="E14" s="174"/>
    </row>
    <row r="15" spans="1:6" ht="20.100000000000001" customHeight="1" thickTop="1" thickBot="1">
      <c r="A15" s="16" t="s">
        <v>23</v>
      </c>
      <c r="B15" s="25">
        <v>1112850</v>
      </c>
      <c r="C15" s="16" t="s">
        <v>13</v>
      </c>
      <c r="D15" s="174">
        <v>0.1</v>
      </c>
      <c r="E15" s="174"/>
    </row>
    <row r="16" spans="1:6" ht="20.100000000000001" customHeight="1" thickTop="1" thickBot="1">
      <c r="A16" s="16" t="s">
        <v>26</v>
      </c>
      <c r="B16" s="25">
        <f>B11-B15</f>
        <v>506200</v>
      </c>
      <c r="C16" s="16" t="s">
        <v>14</v>
      </c>
      <c r="D16" s="174">
        <v>0.21</v>
      </c>
      <c r="E16" s="174"/>
    </row>
    <row r="17" spans="1:8" ht="20.100000000000001" customHeight="1" thickTop="1" thickBot="1">
      <c r="A17" s="16" t="s">
        <v>27</v>
      </c>
      <c r="B17" s="26">
        <v>103</v>
      </c>
      <c r="C17" s="16" t="s">
        <v>15</v>
      </c>
      <c r="D17" s="174">
        <v>0.14000000000000001</v>
      </c>
      <c r="E17" s="174"/>
    </row>
    <row r="18" spans="1:8" ht="20.100000000000001" customHeight="1" thickTop="1" thickBot="1">
      <c r="A18" s="16" t="s">
        <v>24</v>
      </c>
      <c r="B18" s="25">
        <v>15823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28/513</f>
        <v>5.4580896686159841E-2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54" t="s">
        <v>18</v>
      </c>
      <c r="E20" s="154"/>
    </row>
    <row r="21" spans="1:8" ht="20.100000000000001" customHeight="1" thickTop="1" thickBot="1">
      <c r="A21" s="24"/>
      <c r="B21" s="23"/>
      <c r="C21" s="16" t="s">
        <v>33</v>
      </c>
      <c r="D21" s="154" t="s">
        <v>18</v>
      </c>
      <c r="E21" s="154"/>
    </row>
    <row r="22" spans="1:8" ht="20.100000000000001" customHeight="1" thickTop="1" thickBot="1">
      <c r="A22" s="24"/>
      <c r="B22" s="23"/>
      <c r="C22" s="16" t="s">
        <v>17</v>
      </c>
      <c r="D22" s="154" t="s">
        <v>18</v>
      </c>
      <c r="E22" s="154"/>
    </row>
    <row r="23" spans="1:8" ht="20.100000000000001" customHeight="1" thickTop="1" thickBot="1">
      <c r="A23" s="24"/>
      <c r="B23" s="23"/>
      <c r="C23" s="16" t="s">
        <v>32</v>
      </c>
      <c r="D23" s="154">
        <v>0.12</v>
      </c>
      <c r="E23" s="15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227</v>
      </c>
      <c r="C26" s="17" t="s">
        <v>20</v>
      </c>
      <c r="D26" s="186" t="s">
        <v>264</v>
      </c>
      <c r="E26" s="187"/>
    </row>
    <row r="27" spans="1:8" s="5" customFormat="1" ht="20.100000000000001" customHeight="1" thickTop="1" thickBot="1">
      <c r="A27" s="17" t="s">
        <v>1</v>
      </c>
      <c r="B27" s="7" t="s">
        <v>226</v>
      </c>
      <c r="C27" s="17" t="s">
        <v>2</v>
      </c>
      <c r="D27" s="186" t="s">
        <v>265</v>
      </c>
      <c r="E27" s="191"/>
    </row>
    <row r="28" spans="1:8" s="5" customFormat="1" ht="20.100000000000001" customHeight="1" thickTop="1" thickBot="1">
      <c r="A28" s="17"/>
      <c r="B28" s="7" t="s">
        <v>177</v>
      </c>
      <c r="C28" s="17" t="s">
        <v>3</v>
      </c>
      <c r="D28" s="186" t="s">
        <v>266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258</v>
      </c>
      <c r="B33" s="189"/>
      <c r="C33" s="204" t="s">
        <v>267</v>
      </c>
      <c r="D33" s="205"/>
    </row>
    <row r="34" spans="1:4" ht="53.25" customHeight="1" thickTop="1" thickBot="1">
      <c r="A34" s="188" t="s">
        <v>259</v>
      </c>
      <c r="B34" s="189"/>
      <c r="C34" s="188" t="s">
        <v>268</v>
      </c>
      <c r="D34" s="190"/>
    </row>
    <row r="35" spans="1:4" ht="20.100000000000001" customHeight="1" thickTop="1">
      <c r="A35" s="192" t="s">
        <v>260</v>
      </c>
      <c r="B35" s="193"/>
      <c r="C35" s="198" t="s">
        <v>269</v>
      </c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60"/>
      <c r="B2" s="160"/>
      <c r="C2" s="176" t="s">
        <v>270</v>
      </c>
      <c r="D2" s="177"/>
      <c r="E2" s="178"/>
    </row>
    <row r="3" spans="1:6" ht="20.100000000000001" customHeight="1" thickTop="1" thickBot="1">
      <c r="A3" s="17" t="s">
        <v>38</v>
      </c>
      <c r="B3" s="12">
        <v>40800800</v>
      </c>
      <c r="C3" s="161"/>
      <c r="D3" s="162"/>
      <c r="E3" s="163"/>
    </row>
    <row r="4" spans="1:6" ht="20.100000000000001" customHeight="1" thickTop="1" thickBot="1">
      <c r="A4" s="19" t="s">
        <v>29</v>
      </c>
      <c r="B4" s="13">
        <f>B3+B11</f>
        <v>42170420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40800800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42170420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1.1714005555555556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1372000</v>
      </c>
      <c r="C10" s="16" t="s">
        <v>10</v>
      </c>
      <c r="D10" s="174">
        <v>0.06</v>
      </c>
      <c r="E10" s="174"/>
    </row>
    <row r="11" spans="1:6" ht="20.100000000000001" customHeight="1" thickTop="1" thickBot="1">
      <c r="A11" s="16" t="s">
        <v>8</v>
      </c>
      <c r="B11" s="25">
        <v>1369620</v>
      </c>
      <c r="C11" s="16" t="s">
        <v>11</v>
      </c>
      <c r="D11" s="174">
        <v>7.0000000000000007E-2</v>
      </c>
      <c r="E11" s="174"/>
    </row>
    <row r="12" spans="1:6" ht="20.100000000000001" customHeight="1" thickTop="1" thickBot="1">
      <c r="A12" s="16" t="s">
        <v>21</v>
      </c>
      <c r="B12" s="25">
        <v>1080520</v>
      </c>
      <c r="C12" s="16" t="s">
        <v>1</v>
      </c>
      <c r="D12" s="174">
        <v>0.23</v>
      </c>
      <c r="E12" s="174"/>
    </row>
    <row r="13" spans="1:6" ht="20.100000000000001" customHeight="1" thickTop="1" thickBot="1">
      <c r="A13" s="16" t="s">
        <v>22</v>
      </c>
      <c r="B13" s="25">
        <f>B11-B12</f>
        <v>289100</v>
      </c>
      <c r="C13" s="16" t="s">
        <v>6</v>
      </c>
      <c r="D13" s="174">
        <v>0.05</v>
      </c>
      <c r="E13" s="174"/>
    </row>
    <row r="14" spans="1:6" ht="20.100000000000001" customHeight="1" thickTop="1" thickBot="1">
      <c r="A14" s="16" t="s">
        <v>25</v>
      </c>
      <c r="B14" s="25">
        <f>B10-B11</f>
        <v>2380</v>
      </c>
      <c r="C14" s="16" t="s">
        <v>35</v>
      </c>
      <c r="D14" s="174">
        <v>0.09</v>
      </c>
      <c r="E14" s="174"/>
    </row>
    <row r="15" spans="1:6" ht="20.100000000000001" customHeight="1" thickTop="1" thickBot="1">
      <c r="A15" s="16" t="s">
        <v>23</v>
      </c>
      <c r="B15" s="25">
        <v>1061220</v>
      </c>
      <c r="C15" s="16" t="s">
        <v>13</v>
      </c>
      <c r="D15" s="174">
        <v>0.15</v>
      </c>
      <c r="E15" s="174"/>
    </row>
    <row r="16" spans="1:6" ht="20.100000000000001" customHeight="1" thickTop="1" thickBot="1">
      <c r="A16" s="16" t="s">
        <v>26</v>
      </c>
      <c r="B16" s="25">
        <f>B11-B15</f>
        <v>308400</v>
      </c>
      <c r="C16" s="16" t="s">
        <v>14</v>
      </c>
      <c r="D16" s="174">
        <v>0.22</v>
      </c>
      <c r="E16" s="174"/>
    </row>
    <row r="17" spans="1:8" ht="20.100000000000001" customHeight="1" thickTop="1" thickBot="1">
      <c r="A17" s="16" t="s">
        <v>27</v>
      </c>
      <c r="B17" s="26">
        <v>105</v>
      </c>
      <c r="C17" s="16" t="s">
        <v>15</v>
      </c>
      <c r="D17" s="174">
        <v>0.12</v>
      </c>
      <c r="E17" s="174"/>
    </row>
    <row r="18" spans="1:8" ht="20.100000000000001" customHeight="1" thickTop="1" thickBot="1">
      <c r="A18" s="16" t="s">
        <v>24</v>
      </c>
      <c r="B18" s="25">
        <v>13066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34/491</f>
        <v>6.9246435845213852E-2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59" t="s">
        <v>18</v>
      </c>
      <c r="E20" s="159"/>
    </row>
    <row r="21" spans="1:8" ht="20.100000000000001" customHeight="1" thickTop="1" thickBot="1">
      <c r="A21" s="24"/>
      <c r="B21" s="23"/>
      <c r="C21" s="16" t="s">
        <v>33</v>
      </c>
      <c r="D21" s="159" t="s">
        <v>18</v>
      </c>
      <c r="E21" s="159"/>
    </row>
    <row r="22" spans="1:8" ht="20.100000000000001" customHeight="1" thickTop="1" thickBot="1">
      <c r="A22" s="24"/>
      <c r="B22" s="23"/>
      <c r="C22" s="16" t="s">
        <v>17</v>
      </c>
      <c r="D22" s="159" t="s">
        <v>18</v>
      </c>
      <c r="E22" s="159"/>
    </row>
    <row r="23" spans="1:8" ht="20.100000000000001" customHeight="1" thickTop="1" thickBot="1">
      <c r="A23" s="24"/>
      <c r="B23" s="23"/>
      <c r="C23" s="16" t="s">
        <v>32</v>
      </c>
      <c r="D23" s="159" t="s">
        <v>18</v>
      </c>
      <c r="E23" s="15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72</v>
      </c>
      <c r="C26" s="17" t="s">
        <v>20</v>
      </c>
      <c r="D26" s="186" t="s">
        <v>272</v>
      </c>
      <c r="E26" s="187"/>
    </row>
    <row r="27" spans="1:8" s="5" customFormat="1" ht="20.100000000000001" customHeight="1" thickTop="1" thickBot="1">
      <c r="A27" s="17" t="s">
        <v>1</v>
      </c>
      <c r="B27" s="7" t="s">
        <v>226</v>
      </c>
      <c r="C27" s="17" t="s">
        <v>2</v>
      </c>
      <c r="D27" s="186" t="s">
        <v>273</v>
      </c>
      <c r="E27" s="191"/>
    </row>
    <row r="28" spans="1:8" s="5" customFormat="1" ht="20.100000000000001" customHeight="1" thickTop="1" thickBot="1">
      <c r="A28" s="17"/>
      <c r="B28" s="7" t="s">
        <v>136</v>
      </c>
      <c r="C28" s="17" t="s">
        <v>3</v>
      </c>
      <c r="D28" s="186" t="s">
        <v>274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261</v>
      </c>
      <c r="B33" s="189"/>
      <c r="C33" s="204" t="s">
        <v>271</v>
      </c>
      <c r="D33" s="205"/>
    </row>
    <row r="34" spans="1:4" ht="53.25" customHeight="1" thickTop="1" thickBot="1">
      <c r="A34" s="188" t="s">
        <v>262</v>
      </c>
      <c r="B34" s="189"/>
      <c r="C34" s="188" t="s">
        <v>282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27" sqref="B27:B2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65"/>
      <c r="B2" s="165"/>
      <c r="C2" s="176" t="s">
        <v>279</v>
      </c>
      <c r="D2" s="177"/>
      <c r="E2" s="178"/>
    </row>
    <row r="3" spans="1:6" ht="20.100000000000001" customHeight="1" thickTop="1" thickBot="1">
      <c r="A3" s="17" t="s">
        <v>38</v>
      </c>
      <c r="B3" s="12">
        <v>42170420</v>
      </c>
      <c r="C3" s="166"/>
      <c r="D3" s="167"/>
      <c r="E3" s="168"/>
    </row>
    <row r="4" spans="1:6" ht="20.100000000000001" customHeight="1" thickTop="1" thickBot="1">
      <c r="A4" s="19" t="s">
        <v>29</v>
      </c>
      <c r="B4" s="13">
        <f>B3+B11</f>
        <v>43371880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42170420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43371880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1.2047744444444444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1207600</v>
      </c>
      <c r="C10" s="16" t="s">
        <v>10</v>
      </c>
      <c r="D10" s="174">
        <v>0.05</v>
      </c>
      <c r="E10" s="174"/>
    </row>
    <row r="11" spans="1:6" ht="20.100000000000001" customHeight="1" thickTop="1" thickBot="1">
      <c r="A11" s="16" t="s">
        <v>8</v>
      </c>
      <c r="B11" s="25">
        <v>1201460</v>
      </c>
      <c r="C11" s="16" t="s">
        <v>11</v>
      </c>
      <c r="D11" s="174">
        <v>0.05</v>
      </c>
      <c r="E11" s="174"/>
    </row>
    <row r="12" spans="1:6" ht="20.100000000000001" customHeight="1" thickTop="1" thickBot="1">
      <c r="A12" s="16" t="s">
        <v>21</v>
      </c>
      <c r="B12" s="25">
        <v>768300</v>
      </c>
      <c r="C12" s="16" t="s">
        <v>1</v>
      </c>
      <c r="D12" s="174">
        <v>0.22</v>
      </c>
      <c r="E12" s="174"/>
    </row>
    <row r="13" spans="1:6" ht="20.100000000000001" customHeight="1" thickTop="1" thickBot="1">
      <c r="A13" s="16" t="s">
        <v>22</v>
      </c>
      <c r="B13" s="25">
        <f>B11-B12</f>
        <v>433160</v>
      </c>
      <c r="C13" s="16" t="s">
        <v>6</v>
      </c>
      <c r="D13" s="174">
        <v>0.01</v>
      </c>
      <c r="E13" s="174"/>
    </row>
    <row r="14" spans="1:6" ht="20.100000000000001" customHeight="1" thickTop="1" thickBot="1">
      <c r="A14" s="16" t="s">
        <v>25</v>
      </c>
      <c r="B14" s="25">
        <f>B10-B11</f>
        <v>6140</v>
      </c>
      <c r="C14" s="16" t="s">
        <v>35</v>
      </c>
      <c r="D14" s="174">
        <v>0.09</v>
      </c>
      <c r="E14" s="174"/>
    </row>
    <row r="15" spans="1:6" ht="20.100000000000001" customHeight="1" thickTop="1" thickBot="1">
      <c r="A15" s="16" t="s">
        <v>23</v>
      </c>
      <c r="B15" s="25">
        <v>651950</v>
      </c>
      <c r="C15" s="16" t="s">
        <v>13</v>
      </c>
      <c r="D15" s="174">
        <v>7.0000000000000007E-2</v>
      </c>
      <c r="E15" s="174"/>
    </row>
    <row r="16" spans="1:6" ht="20.100000000000001" customHeight="1" thickTop="1" thickBot="1">
      <c r="A16" s="16" t="s">
        <v>26</v>
      </c>
      <c r="B16" s="25">
        <f>B11-B15</f>
        <v>549510</v>
      </c>
      <c r="C16" s="16" t="s">
        <v>14</v>
      </c>
      <c r="D16" s="174">
        <v>0.19</v>
      </c>
      <c r="E16" s="174"/>
    </row>
    <row r="17" spans="1:8" ht="20.100000000000001" customHeight="1" thickTop="1" thickBot="1">
      <c r="A17" s="16" t="s">
        <v>27</v>
      </c>
      <c r="B17" s="26">
        <v>81</v>
      </c>
      <c r="C17" s="16" t="s">
        <v>15</v>
      </c>
      <c r="D17" s="174">
        <v>0.11</v>
      </c>
      <c r="E17" s="174"/>
    </row>
    <row r="18" spans="1:8" ht="20.100000000000001" customHeight="1" thickTop="1" thickBot="1">
      <c r="A18" s="16" t="s">
        <v>24</v>
      </c>
      <c r="B18" s="25">
        <v>14908</v>
      </c>
      <c r="C18" s="16" t="s">
        <v>16</v>
      </c>
      <c r="D18" s="174">
        <v>0.01</v>
      </c>
      <c r="E18" s="174"/>
    </row>
    <row r="19" spans="1:8" ht="20.100000000000001" customHeight="1" thickTop="1" thickBot="1">
      <c r="A19" s="16" t="s">
        <v>34</v>
      </c>
      <c r="B19" s="27">
        <f>48/506</f>
        <v>9.4861660079051377E-2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64" t="s">
        <v>18</v>
      </c>
      <c r="E20" s="164"/>
    </row>
    <row r="21" spans="1:8" ht="20.100000000000001" customHeight="1" thickTop="1" thickBot="1">
      <c r="A21" s="24"/>
      <c r="B21" s="23"/>
      <c r="C21" s="16" t="s">
        <v>33</v>
      </c>
      <c r="D21" s="164">
        <v>0.01</v>
      </c>
      <c r="E21" s="164"/>
    </row>
    <row r="22" spans="1:8" ht="20.100000000000001" customHeight="1" thickTop="1" thickBot="1">
      <c r="A22" s="24"/>
      <c r="B22" s="23"/>
      <c r="C22" s="16" t="s">
        <v>17</v>
      </c>
      <c r="D22" s="164" t="s">
        <v>18</v>
      </c>
      <c r="E22" s="164"/>
    </row>
    <row r="23" spans="1:8" ht="20.100000000000001" customHeight="1" thickTop="1" thickBot="1">
      <c r="A23" s="24"/>
      <c r="B23" s="23"/>
      <c r="C23" s="16" t="s">
        <v>32</v>
      </c>
      <c r="D23" s="164">
        <v>0.17</v>
      </c>
      <c r="E23" s="16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58</v>
      </c>
      <c r="C26" s="17" t="s">
        <v>20</v>
      </c>
      <c r="D26" s="186" t="s">
        <v>280</v>
      </c>
      <c r="E26" s="187"/>
    </row>
    <row r="27" spans="1:8" s="5" customFormat="1" ht="20.100000000000001" customHeight="1" thickTop="1" thickBot="1">
      <c r="A27" s="17" t="s">
        <v>1</v>
      </c>
      <c r="B27" s="7" t="s">
        <v>44</v>
      </c>
      <c r="C27" s="17" t="s">
        <v>2</v>
      </c>
      <c r="D27" s="186" t="s">
        <v>281</v>
      </c>
      <c r="E27" s="191"/>
    </row>
    <row r="28" spans="1:8" s="5" customFormat="1" ht="20.100000000000001" customHeight="1" thickTop="1" thickBot="1">
      <c r="A28" s="17"/>
      <c r="B28" s="7" t="s">
        <v>275</v>
      </c>
      <c r="C28" s="17" t="s">
        <v>3</v>
      </c>
      <c r="D28" s="186" t="s">
        <v>283</v>
      </c>
      <c r="E28" s="191"/>
    </row>
    <row r="29" spans="1:8" s="5" customFormat="1" ht="20.100000000000001" customHeight="1" thickTop="1" thickBot="1">
      <c r="A29" s="18"/>
      <c r="B29" s="6" t="s">
        <v>276</v>
      </c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277</v>
      </c>
      <c r="B33" s="189"/>
      <c r="C33" s="204" t="s">
        <v>284</v>
      </c>
      <c r="D33" s="205"/>
    </row>
    <row r="34" spans="1:4" ht="53.25" customHeight="1" thickTop="1" thickBot="1">
      <c r="A34" s="188" t="s">
        <v>278</v>
      </c>
      <c r="B34" s="189"/>
      <c r="C34" s="188" t="s">
        <v>285</v>
      </c>
      <c r="D34" s="190"/>
    </row>
    <row r="35" spans="1:4" ht="20.100000000000001" customHeight="1" thickTop="1">
      <c r="A35" s="192" t="s">
        <v>286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I34" sqref="I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45"/>
      <c r="B2" s="45"/>
      <c r="C2" s="176" t="s">
        <v>65</v>
      </c>
      <c r="D2" s="177"/>
      <c r="E2" s="178"/>
    </row>
    <row r="3" spans="1:6" ht="20.100000000000001" customHeight="1" thickTop="1" thickBot="1">
      <c r="A3" s="17" t="s">
        <v>38</v>
      </c>
      <c r="B3" s="12">
        <v>2119820</v>
      </c>
      <c r="C3" s="46"/>
      <c r="D3" s="47"/>
      <c r="E3" s="48"/>
    </row>
    <row r="4" spans="1:6" ht="20.100000000000001" customHeight="1" thickTop="1" thickBot="1">
      <c r="A4" s="19" t="s">
        <v>29</v>
      </c>
      <c r="B4" s="13">
        <f>B3+B11</f>
        <v>3096180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2119820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3096180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8.6004999999999998E-2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983000</v>
      </c>
      <c r="C10" s="16" t="s">
        <v>10</v>
      </c>
      <c r="D10" s="174">
        <v>0.06</v>
      </c>
      <c r="E10" s="174"/>
    </row>
    <row r="11" spans="1:6" ht="20.100000000000001" customHeight="1" thickTop="1" thickBot="1">
      <c r="A11" s="16" t="s">
        <v>8</v>
      </c>
      <c r="B11" s="25">
        <v>976360</v>
      </c>
      <c r="C11" s="16" t="s">
        <v>11</v>
      </c>
      <c r="D11" s="174">
        <v>7.0000000000000007E-2</v>
      </c>
      <c r="E11" s="174"/>
    </row>
    <row r="12" spans="1:6" ht="20.100000000000001" customHeight="1" thickTop="1" thickBot="1">
      <c r="A12" s="16" t="s">
        <v>21</v>
      </c>
      <c r="B12" s="25">
        <v>720800</v>
      </c>
      <c r="C12" s="16" t="s">
        <v>1</v>
      </c>
      <c r="D12" s="174">
        <v>0.3</v>
      </c>
      <c r="E12" s="174"/>
    </row>
    <row r="13" spans="1:6" ht="20.100000000000001" customHeight="1" thickTop="1" thickBot="1">
      <c r="A13" s="16" t="s">
        <v>22</v>
      </c>
      <c r="B13" s="25">
        <f>B11-B12</f>
        <v>255560</v>
      </c>
      <c r="C13" s="16" t="s">
        <v>6</v>
      </c>
      <c r="D13" s="174">
        <v>0.01</v>
      </c>
      <c r="E13" s="174"/>
    </row>
    <row r="14" spans="1:6" ht="20.100000000000001" customHeight="1" thickTop="1" thickBot="1">
      <c r="A14" s="16" t="s">
        <v>25</v>
      </c>
      <c r="B14" s="25">
        <f>B10-B11</f>
        <v>6640</v>
      </c>
      <c r="C14" s="16" t="s">
        <v>35</v>
      </c>
      <c r="D14" s="174">
        <v>0.08</v>
      </c>
      <c r="E14" s="174"/>
    </row>
    <row r="15" spans="1:6" ht="20.100000000000001" customHeight="1" thickTop="1" thickBot="1">
      <c r="A15" s="16" t="s">
        <v>23</v>
      </c>
      <c r="B15" s="25">
        <v>771960</v>
      </c>
      <c r="C15" s="16" t="s">
        <v>13</v>
      </c>
      <c r="D15" s="174">
        <v>7.0000000000000007E-2</v>
      </c>
      <c r="E15" s="174"/>
    </row>
    <row r="16" spans="1:6" ht="20.100000000000001" customHeight="1" thickTop="1" thickBot="1">
      <c r="A16" s="16" t="s">
        <v>26</v>
      </c>
      <c r="B16" s="25">
        <f>B11-B15</f>
        <v>204400</v>
      </c>
      <c r="C16" s="16" t="s">
        <v>14</v>
      </c>
      <c r="D16" s="174">
        <v>0.26</v>
      </c>
      <c r="E16" s="174"/>
    </row>
    <row r="17" spans="1:8" ht="20.100000000000001" customHeight="1" thickTop="1" thickBot="1">
      <c r="A17" s="16" t="s">
        <v>27</v>
      </c>
      <c r="B17" s="26">
        <v>66</v>
      </c>
      <c r="C17" s="16" t="s">
        <v>15</v>
      </c>
      <c r="D17" s="174">
        <v>0.12</v>
      </c>
      <c r="E17" s="174"/>
    </row>
    <row r="18" spans="1:8" ht="20.100000000000001" customHeight="1" thickTop="1" thickBot="1">
      <c r="A18" s="16" t="s">
        <v>24</v>
      </c>
      <c r="B18" s="25">
        <v>14893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58/513</f>
        <v>0.11306042884990253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44" t="s">
        <v>18</v>
      </c>
      <c r="E20" s="44"/>
    </row>
    <row r="21" spans="1:8" ht="20.100000000000001" customHeight="1" thickTop="1" thickBot="1">
      <c r="A21" s="24"/>
      <c r="B21" s="23"/>
      <c r="C21" s="16" t="s">
        <v>33</v>
      </c>
      <c r="D21" s="44" t="s">
        <v>18</v>
      </c>
      <c r="E21" s="44"/>
    </row>
    <row r="22" spans="1:8" ht="20.100000000000001" customHeight="1" thickTop="1" thickBot="1">
      <c r="A22" s="24"/>
      <c r="B22" s="23"/>
      <c r="C22" s="16" t="s">
        <v>17</v>
      </c>
      <c r="D22" s="44" t="s">
        <v>18</v>
      </c>
      <c r="E22" s="44"/>
    </row>
    <row r="23" spans="1:8" ht="20.100000000000001" customHeight="1" thickTop="1" thickBot="1">
      <c r="A23" s="24"/>
      <c r="B23" s="23"/>
      <c r="C23" s="16" t="s">
        <v>32</v>
      </c>
      <c r="D23" s="44" t="s">
        <v>18</v>
      </c>
      <c r="E23" s="4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43</v>
      </c>
      <c r="C26" s="17" t="s">
        <v>20</v>
      </c>
      <c r="D26" s="186"/>
      <c r="E26" s="187"/>
    </row>
    <row r="27" spans="1:8" s="5" customFormat="1" ht="20.100000000000001" customHeight="1" thickTop="1" thickBot="1">
      <c r="A27" s="17" t="s">
        <v>1</v>
      </c>
      <c r="B27" s="7" t="s">
        <v>44</v>
      </c>
      <c r="C27" s="17" t="s">
        <v>2</v>
      </c>
      <c r="D27" s="186" t="s">
        <v>66</v>
      </c>
      <c r="E27" s="191"/>
    </row>
    <row r="28" spans="1:8" s="5" customFormat="1" ht="20.100000000000001" customHeight="1" thickTop="1" thickBot="1">
      <c r="A28" s="17"/>
      <c r="B28" s="7" t="s">
        <v>45</v>
      </c>
      <c r="C28" s="17" t="s">
        <v>3</v>
      </c>
      <c r="D28" s="186" t="s">
        <v>67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56</v>
      </c>
      <c r="B33" s="189"/>
      <c r="C33" s="204" t="s">
        <v>68</v>
      </c>
      <c r="D33" s="205"/>
    </row>
    <row r="34" spans="1:4" ht="53.25" customHeight="1" thickTop="1" thickBot="1">
      <c r="A34" s="188" t="s">
        <v>57</v>
      </c>
      <c r="B34" s="189"/>
      <c r="C34" s="188" t="s">
        <v>69</v>
      </c>
      <c r="D34" s="190"/>
    </row>
    <row r="35" spans="1:4" ht="20.100000000000001" customHeight="1" thickTop="1">
      <c r="A35" s="192"/>
      <c r="B35" s="193"/>
      <c r="C35" s="198" t="s">
        <v>70</v>
      </c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170"/>
      <c r="B2" s="170"/>
      <c r="C2" s="176" t="s">
        <v>291</v>
      </c>
      <c r="D2" s="177"/>
      <c r="E2" s="178"/>
    </row>
    <row r="3" spans="1:6" ht="20.100000000000001" customHeight="1" thickTop="1" thickBot="1">
      <c r="A3" s="17" t="s">
        <v>38</v>
      </c>
      <c r="B3" s="12">
        <v>43371880</v>
      </c>
      <c r="C3" s="171"/>
      <c r="D3" s="172"/>
      <c r="E3" s="173"/>
    </row>
    <row r="4" spans="1:6" ht="20.100000000000001" customHeight="1" thickTop="1" thickBot="1">
      <c r="A4" s="19" t="s">
        <v>29</v>
      </c>
      <c r="B4" s="13">
        <f>B3+B11</f>
        <v>44844800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43371880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44844800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1.2456888888888888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1689900</v>
      </c>
      <c r="C10" s="16" t="s">
        <v>10</v>
      </c>
      <c r="D10" s="174">
        <v>0.04</v>
      </c>
      <c r="E10" s="174"/>
    </row>
    <row r="11" spans="1:6" ht="20.100000000000001" customHeight="1" thickTop="1" thickBot="1">
      <c r="A11" s="16" t="s">
        <v>8</v>
      </c>
      <c r="B11" s="25">
        <v>1472920</v>
      </c>
      <c r="C11" s="16" t="s">
        <v>11</v>
      </c>
      <c r="D11" s="174">
        <v>0.03</v>
      </c>
      <c r="E11" s="174"/>
    </row>
    <row r="12" spans="1:6" ht="20.100000000000001" customHeight="1" thickTop="1" thickBot="1">
      <c r="A12" s="16" t="s">
        <v>21</v>
      </c>
      <c r="B12" s="25">
        <v>971540</v>
      </c>
      <c r="C12" s="16" t="s">
        <v>1</v>
      </c>
      <c r="D12" s="174">
        <v>0.33</v>
      </c>
      <c r="E12" s="174"/>
    </row>
    <row r="13" spans="1:6" ht="20.100000000000001" customHeight="1" thickTop="1" thickBot="1">
      <c r="A13" s="16" t="s">
        <v>22</v>
      </c>
      <c r="B13" s="25">
        <f>B11-B12</f>
        <v>501380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216980</v>
      </c>
      <c r="C14" s="16" t="s">
        <v>35</v>
      </c>
      <c r="D14" s="174">
        <v>0.22</v>
      </c>
      <c r="E14" s="174"/>
    </row>
    <row r="15" spans="1:6" ht="20.100000000000001" customHeight="1" thickTop="1" thickBot="1">
      <c r="A15" s="16" t="s">
        <v>23</v>
      </c>
      <c r="B15" s="25">
        <v>1165420</v>
      </c>
      <c r="C15" s="16" t="s">
        <v>13</v>
      </c>
      <c r="D15" s="174">
        <v>7.0000000000000007E-2</v>
      </c>
      <c r="E15" s="174"/>
    </row>
    <row r="16" spans="1:6" ht="20.100000000000001" customHeight="1" thickTop="1" thickBot="1">
      <c r="A16" s="16" t="s">
        <v>26</v>
      </c>
      <c r="B16" s="25">
        <f>B11-B15</f>
        <v>307500</v>
      </c>
      <c r="C16" s="16" t="s">
        <v>14</v>
      </c>
      <c r="D16" s="174">
        <v>0.13</v>
      </c>
      <c r="E16" s="174"/>
    </row>
    <row r="17" spans="1:8" ht="20.100000000000001" customHeight="1" thickTop="1" thickBot="1">
      <c r="A17" s="16" t="s">
        <v>27</v>
      </c>
      <c r="B17" s="26">
        <v>96</v>
      </c>
      <c r="C17" s="16" t="s">
        <v>15</v>
      </c>
      <c r="D17" s="174">
        <v>0.06</v>
      </c>
      <c r="E17" s="174"/>
    </row>
    <row r="18" spans="1:8" ht="20.100000000000001" customHeight="1" thickTop="1" thickBot="1">
      <c r="A18" s="16" t="s">
        <v>24</v>
      </c>
      <c r="B18" s="25">
        <v>17603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45/556</f>
        <v>8.0935251798561147E-2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169" t="s">
        <v>18</v>
      </c>
      <c r="E20" s="169"/>
    </row>
    <row r="21" spans="1:8" ht="20.100000000000001" customHeight="1" thickTop="1" thickBot="1">
      <c r="A21" s="24"/>
      <c r="B21" s="23"/>
      <c r="C21" s="16" t="s">
        <v>33</v>
      </c>
      <c r="D21" s="169">
        <v>0.01</v>
      </c>
      <c r="E21" s="169"/>
    </row>
    <row r="22" spans="1:8" ht="20.100000000000001" customHeight="1" thickTop="1" thickBot="1">
      <c r="A22" s="24"/>
      <c r="B22" s="23"/>
      <c r="C22" s="16" t="s">
        <v>17</v>
      </c>
      <c r="D22" s="169" t="s">
        <v>18</v>
      </c>
      <c r="E22" s="169"/>
    </row>
    <row r="23" spans="1:8" ht="20.100000000000001" customHeight="1" thickTop="1" thickBot="1">
      <c r="A23" s="24"/>
      <c r="B23" s="23"/>
      <c r="C23" s="16" t="s">
        <v>32</v>
      </c>
      <c r="D23" s="169">
        <v>0.09</v>
      </c>
      <c r="E23" s="16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186" t="s">
        <v>292</v>
      </c>
      <c r="E26" s="187"/>
    </row>
    <row r="27" spans="1:8" s="5" customFormat="1" ht="20.100000000000001" customHeight="1" thickTop="1" thickBot="1">
      <c r="A27" s="17" t="s">
        <v>1</v>
      </c>
      <c r="B27" s="7" t="s">
        <v>193</v>
      </c>
      <c r="C27" s="17" t="s">
        <v>2</v>
      </c>
      <c r="D27" s="186" t="s">
        <v>293</v>
      </c>
      <c r="E27" s="191"/>
    </row>
    <row r="28" spans="1:8" s="5" customFormat="1" ht="20.100000000000001" customHeight="1" thickTop="1" thickBot="1">
      <c r="A28" s="17"/>
      <c r="B28" s="7" t="s">
        <v>287</v>
      </c>
      <c r="C28" s="17" t="s">
        <v>3</v>
      </c>
      <c r="D28" s="186" t="s">
        <v>294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288</v>
      </c>
      <c r="B33" s="189"/>
      <c r="C33" s="204" t="s">
        <v>295</v>
      </c>
      <c r="D33" s="205"/>
    </row>
    <row r="34" spans="1:4" ht="53.25" customHeight="1" thickTop="1" thickBot="1">
      <c r="A34" s="188" t="s">
        <v>289</v>
      </c>
      <c r="B34" s="189"/>
      <c r="C34" s="188" t="s">
        <v>296</v>
      </c>
      <c r="D34" s="190"/>
    </row>
    <row r="35" spans="1:4" ht="20.100000000000001" customHeight="1" thickTop="1">
      <c r="A35" s="192" t="s">
        <v>290</v>
      </c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2:E12"/>
    <mergeCell ref="D13:E13"/>
    <mergeCell ref="D14:E14"/>
    <mergeCell ref="D15:E15"/>
    <mergeCell ref="D16:E16"/>
    <mergeCell ref="D17:E17"/>
    <mergeCell ref="D18:E18"/>
    <mergeCell ref="D19:E19"/>
    <mergeCell ref="D11:E11"/>
    <mergeCell ref="A1:E1"/>
    <mergeCell ref="C2:E2"/>
    <mergeCell ref="A9:B9"/>
    <mergeCell ref="C9:E9"/>
    <mergeCell ref="D10:E10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26" sqref="G2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65"/>
      <c r="B2" s="65"/>
      <c r="C2" s="176" t="s">
        <v>71</v>
      </c>
      <c r="D2" s="177"/>
      <c r="E2" s="178"/>
    </row>
    <row r="3" spans="1:6" ht="20.100000000000001" customHeight="1" thickTop="1" thickBot="1">
      <c r="A3" s="17" t="s">
        <v>38</v>
      </c>
      <c r="B3" s="12"/>
      <c r="C3" s="66"/>
      <c r="D3" s="67"/>
      <c r="E3" s="68"/>
    </row>
    <row r="4" spans="1:6" ht="20.100000000000001" customHeight="1" thickTop="1" thickBot="1">
      <c r="A4" s="19" t="s">
        <v>29</v>
      </c>
      <c r="B4" s="13">
        <f>B3+B11</f>
        <v>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/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/>
      <c r="C10" s="16" t="s">
        <v>10</v>
      </c>
      <c r="D10" s="174" t="s">
        <v>18</v>
      </c>
      <c r="E10" s="174"/>
    </row>
    <row r="11" spans="1:6" ht="20.100000000000001" customHeight="1" thickTop="1" thickBot="1">
      <c r="A11" s="16" t="s">
        <v>8</v>
      </c>
      <c r="B11" s="25"/>
      <c r="C11" s="16" t="s">
        <v>11</v>
      </c>
      <c r="D11" s="174" t="s">
        <v>18</v>
      </c>
      <c r="E11" s="174"/>
    </row>
    <row r="12" spans="1:6" ht="20.100000000000001" customHeight="1" thickTop="1" thickBot="1">
      <c r="A12" s="16" t="s">
        <v>21</v>
      </c>
      <c r="B12" s="25"/>
      <c r="C12" s="16" t="s">
        <v>1</v>
      </c>
      <c r="D12" s="174" t="s">
        <v>18</v>
      </c>
      <c r="E12" s="174"/>
    </row>
    <row r="13" spans="1:6" ht="20.100000000000001" customHeight="1" thickTop="1" thickBot="1">
      <c r="A13" s="16" t="s">
        <v>22</v>
      </c>
      <c r="B13" s="25">
        <f>B11-B12</f>
        <v>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0</v>
      </c>
      <c r="C14" s="16" t="s">
        <v>35</v>
      </c>
      <c r="D14" s="174" t="s">
        <v>18</v>
      </c>
      <c r="E14" s="174"/>
    </row>
    <row r="15" spans="1:6" ht="20.100000000000001" customHeight="1" thickTop="1" thickBot="1">
      <c r="A15" s="16" t="s">
        <v>23</v>
      </c>
      <c r="B15" s="25"/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0</v>
      </c>
      <c r="C16" s="16" t="s">
        <v>14</v>
      </c>
      <c r="D16" s="174" t="s">
        <v>18</v>
      </c>
      <c r="E16" s="174"/>
    </row>
    <row r="17" spans="1:8" ht="20.100000000000001" customHeight="1" thickTop="1" thickBot="1">
      <c r="A17" s="16" t="s">
        <v>27</v>
      </c>
      <c r="B17" s="26"/>
      <c r="C17" s="16" t="s">
        <v>15</v>
      </c>
      <c r="D17" s="174" t="s">
        <v>18</v>
      </c>
      <c r="E17" s="174"/>
    </row>
    <row r="18" spans="1:8" ht="20.100000000000001" customHeight="1" thickTop="1" thickBot="1">
      <c r="A18" s="16" t="s">
        <v>24</v>
      </c>
      <c r="B18" s="25"/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/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64" t="s">
        <v>18</v>
      </c>
      <c r="E20" s="64"/>
    </row>
    <row r="21" spans="1:8" ht="20.100000000000001" customHeight="1" thickTop="1" thickBot="1">
      <c r="A21" s="24"/>
      <c r="B21" s="23"/>
      <c r="C21" s="16" t="s">
        <v>33</v>
      </c>
      <c r="D21" s="64" t="s">
        <v>18</v>
      </c>
      <c r="E21" s="64"/>
    </row>
    <row r="22" spans="1:8" ht="20.100000000000001" customHeight="1" thickTop="1" thickBot="1">
      <c r="A22" s="24"/>
      <c r="B22" s="23"/>
      <c r="C22" s="16" t="s">
        <v>17</v>
      </c>
      <c r="D22" s="64" t="s">
        <v>18</v>
      </c>
      <c r="E22" s="64"/>
    </row>
    <row r="23" spans="1:8" ht="20.100000000000001" customHeight="1" thickTop="1" thickBot="1">
      <c r="A23" s="24"/>
      <c r="B23" s="23"/>
      <c r="C23" s="16" t="s">
        <v>32</v>
      </c>
      <c r="D23" s="64" t="s">
        <v>18</v>
      </c>
      <c r="E23" s="6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/>
      <c r="C26" s="17" t="s">
        <v>20</v>
      </c>
      <c r="D26" s="186"/>
      <c r="E26" s="187"/>
    </row>
    <row r="27" spans="1:8" s="5" customFormat="1" ht="20.100000000000001" customHeight="1" thickTop="1" thickBot="1">
      <c r="A27" s="17" t="s">
        <v>1</v>
      </c>
      <c r="B27" s="7"/>
      <c r="C27" s="17" t="s">
        <v>2</v>
      </c>
      <c r="D27" s="186"/>
      <c r="E27" s="191"/>
    </row>
    <row r="28" spans="1:8" s="5" customFormat="1" ht="20.100000000000001" customHeight="1" thickTop="1" thickBot="1">
      <c r="A28" s="17"/>
      <c r="B28" s="7"/>
      <c r="C28" s="17" t="s">
        <v>3</v>
      </c>
      <c r="D28" s="186"/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/>
      <c r="B33" s="189"/>
      <c r="C33" s="204"/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topLeftCell="A10"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45"/>
      <c r="B2" s="45"/>
      <c r="C2" s="176" t="s">
        <v>76</v>
      </c>
      <c r="D2" s="177"/>
      <c r="E2" s="178"/>
    </row>
    <row r="3" spans="1:6" ht="20.100000000000001" customHeight="1" thickTop="1" thickBot="1">
      <c r="A3" s="17" t="s">
        <v>38</v>
      </c>
      <c r="B3" s="12">
        <v>3096180</v>
      </c>
      <c r="C3" s="46"/>
      <c r="D3" s="47"/>
      <c r="E3" s="48"/>
    </row>
    <row r="4" spans="1:6" ht="20.100000000000001" customHeight="1" thickTop="1" thickBot="1">
      <c r="A4" s="19" t="s">
        <v>29</v>
      </c>
      <c r="B4" s="13">
        <f>B3+B11</f>
        <v>5104390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3096180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5104390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0.1417886111111111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2041000</v>
      </c>
      <c r="C10" s="16" t="s">
        <v>10</v>
      </c>
      <c r="D10" s="174">
        <v>0.06</v>
      </c>
      <c r="E10" s="174"/>
    </row>
    <row r="11" spans="1:6" ht="20.100000000000001" customHeight="1" thickTop="1" thickBot="1">
      <c r="A11" s="16" t="s">
        <v>8</v>
      </c>
      <c r="B11" s="25">
        <v>2008210</v>
      </c>
      <c r="C11" s="16" t="s">
        <v>11</v>
      </c>
      <c r="D11" s="174">
        <v>7.0000000000000007E-2</v>
      </c>
      <c r="E11" s="174"/>
    </row>
    <row r="12" spans="1:6" ht="20.100000000000001" customHeight="1" thickTop="1" thickBot="1">
      <c r="A12" s="16" t="s">
        <v>21</v>
      </c>
      <c r="B12" s="25">
        <v>1038520</v>
      </c>
      <c r="C12" s="16" t="s">
        <v>1</v>
      </c>
      <c r="D12" s="174">
        <v>0.21</v>
      </c>
      <c r="E12" s="174"/>
    </row>
    <row r="13" spans="1:6" ht="20.100000000000001" customHeight="1" thickTop="1" thickBot="1">
      <c r="A13" s="16" t="s">
        <v>22</v>
      </c>
      <c r="B13" s="25">
        <f>B11-B12</f>
        <v>969690</v>
      </c>
      <c r="C13" s="16" t="s">
        <v>6</v>
      </c>
      <c r="D13" s="174">
        <v>0.05</v>
      </c>
      <c r="E13" s="174"/>
    </row>
    <row r="14" spans="1:6" ht="20.100000000000001" customHeight="1" thickTop="1" thickBot="1">
      <c r="A14" s="16" t="s">
        <v>25</v>
      </c>
      <c r="B14" s="25">
        <f>B10-B11</f>
        <v>32790</v>
      </c>
      <c r="C14" s="16" t="s">
        <v>35</v>
      </c>
      <c r="D14" s="174">
        <v>0.11</v>
      </c>
      <c r="E14" s="174"/>
    </row>
    <row r="15" spans="1:6" ht="20.100000000000001" customHeight="1" thickTop="1" thickBot="1">
      <c r="A15" s="16" t="s">
        <v>23</v>
      </c>
      <c r="B15" s="25">
        <v>1508260</v>
      </c>
      <c r="C15" s="16" t="s">
        <v>13</v>
      </c>
      <c r="D15" s="174">
        <v>0.09</v>
      </c>
      <c r="E15" s="174"/>
    </row>
    <row r="16" spans="1:6" ht="20.100000000000001" customHeight="1" thickTop="1" thickBot="1">
      <c r="A16" s="16" t="s">
        <v>26</v>
      </c>
      <c r="B16" s="25">
        <f>B11-B15</f>
        <v>499950</v>
      </c>
      <c r="C16" s="16" t="s">
        <v>14</v>
      </c>
      <c r="D16" s="174">
        <v>0.22</v>
      </c>
      <c r="E16" s="174"/>
    </row>
    <row r="17" spans="1:8" ht="20.100000000000001" customHeight="1" thickTop="1" thickBot="1">
      <c r="A17" s="16" t="s">
        <v>27</v>
      </c>
      <c r="B17" s="26">
        <v>128</v>
      </c>
      <c r="C17" s="16" t="s">
        <v>15</v>
      </c>
      <c r="D17" s="174">
        <v>0.13</v>
      </c>
      <c r="E17" s="174"/>
    </row>
    <row r="18" spans="1:8" ht="20.100000000000001" customHeight="1" thickTop="1" thickBot="1">
      <c r="A18" s="16" t="s">
        <v>24</v>
      </c>
      <c r="B18" s="25">
        <v>15945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16/439</f>
        <v>3.644646924829157E-2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44" t="s">
        <v>18</v>
      </c>
      <c r="E20" s="44"/>
    </row>
    <row r="21" spans="1:8" ht="20.100000000000001" customHeight="1" thickTop="1" thickBot="1">
      <c r="A21" s="24"/>
      <c r="B21" s="23"/>
      <c r="C21" s="16" t="s">
        <v>33</v>
      </c>
      <c r="D21" s="44">
        <v>0.02</v>
      </c>
      <c r="E21" s="44"/>
    </row>
    <row r="22" spans="1:8" ht="20.100000000000001" customHeight="1" thickTop="1" thickBot="1">
      <c r="A22" s="24"/>
      <c r="B22" s="23"/>
      <c r="C22" s="16" t="s">
        <v>17</v>
      </c>
      <c r="D22" s="44" t="s">
        <v>18</v>
      </c>
      <c r="E22" s="44"/>
    </row>
    <row r="23" spans="1:8" ht="20.100000000000001" customHeight="1" thickTop="1" thickBot="1">
      <c r="A23" s="24"/>
      <c r="B23" s="23"/>
      <c r="C23" s="16" t="s">
        <v>32</v>
      </c>
      <c r="D23" s="44" t="s">
        <v>18</v>
      </c>
      <c r="E23" s="4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58</v>
      </c>
      <c r="C26" s="17" t="s">
        <v>20</v>
      </c>
      <c r="D26" s="186"/>
      <c r="E26" s="187"/>
    </row>
    <row r="27" spans="1:8" s="5" customFormat="1" ht="20.100000000000001" customHeight="1" thickTop="1" thickBot="1">
      <c r="A27" s="17" t="s">
        <v>1</v>
      </c>
      <c r="B27" s="7" t="s">
        <v>44</v>
      </c>
      <c r="C27" s="17" t="s">
        <v>2</v>
      </c>
      <c r="D27" s="186" t="s">
        <v>77</v>
      </c>
      <c r="E27" s="191"/>
    </row>
    <row r="28" spans="1:8" s="5" customFormat="1" ht="20.100000000000001" customHeight="1" thickTop="1" thickBot="1">
      <c r="A28" s="17"/>
      <c r="B28" s="7" t="s">
        <v>45</v>
      </c>
      <c r="C28" s="17" t="s">
        <v>3</v>
      </c>
      <c r="D28" s="186" t="s">
        <v>78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59</v>
      </c>
      <c r="B33" s="189"/>
      <c r="C33" s="204" t="s">
        <v>79</v>
      </c>
      <c r="D33" s="205"/>
    </row>
    <row r="34" spans="1:4" ht="53.25" customHeight="1" thickTop="1" thickBot="1">
      <c r="A34" s="188" t="s">
        <v>60</v>
      </c>
      <c r="B34" s="189"/>
      <c r="C34" s="188" t="s">
        <v>80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3" sqref="C33:D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50"/>
      <c r="B2" s="50"/>
      <c r="C2" s="176" t="s">
        <v>84</v>
      </c>
      <c r="D2" s="177"/>
      <c r="E2" s="178"/>
    </row>
    <row r="3" spans="1:6" ht="20.100000000000001" customHeight="1" thickTop="1" thickBot="1">
      <c r="A3" s="17" t="s">
        <v>38</v>
      </c>
      <c r="B3" s="12">
        <v>5104390</v>
      </c>
      <c r="C3" s="51"/>
      <c r="D3" s="52"/>
      <c r="E3" s="53"/>
    </row>
    <row r="4" spans="1:6" ht="20.100000000000001" customHeight="1" thickTop="1" thickBot="1">
      <c r="A4" s="19" t="s">
        <v>29</v>
      </c>
      <c r="B4" s="13">
        <f>B3+B11</f>
        <v>6989820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5104390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6989820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0.19416166666666668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1948200</v>
      </c>
      <c r="C10" s="16" t="s">
        <v>10</v>
      </c>
      <c r="D10" s="174">
        <v>0.05</v>
      </c>
      <c r="E10" s="174"/>
    </row>
    <row r="11" spans="1:6" ht="20.100000000000001" customHeight="1" thickTop="1" thickBot="1">
      <c r="A11" s="16" t="s">
        <v>8</v>
      </c>
      <c r="B11" s="25">
        <v>1885430</v>
      </c>
      <c r="C11" s="16" t="s">
        <v>11</v>
      </c>
      <c r="D11" s="174">
        <v>0.05</v>
      </c>
      <c r="E11" s="174"/>
    </row>
    <row r="12" spans="1:6" ht="20.100000000000001" customHeight="1" thickTop="1" thickBot="1">
      <c r="A12" s="16" t="s">
        <v>21</v>
      </c>
      <c r="B12" s="25">
        <v>1447520</v>
      </c>
      <c r="C12" s="16" t="s">
        <v>1</v>
      </c>
      <c r="D12" s="174">
        <v>0.2</v>
      </c>
      <c r="E12" s="174"/>
    </row>
    <row r="13" spans="1:6" ht="20.100000000000001" customHeight="1" thickTop="1" thickBot="1">
      <c r="A13" s="16" t="s">
        <v>22</v>
      </c>
      <c r="B13" s="25">
        <f>B11-B12</f>
        <v>437910</v>
      </c>
      <c r="C13" s="16" t="s">
        <v>6</v>
      </c>
      <c r="D13" s="174">
        <v>0.02</v>
      </c>
      <c r="E13" s="174"/>
    </row>
    <row r="14" spans="1:6" ht="20.100000000000001" customHeight="1" thickTop="1" thickBot="1">
      <c r="A14" s="16" t="s">
        <v>25</v>
      </c>
      <c r="B14" s="25">
        <f>B10-B11</f>
        <v>62770</v>
      </c>
      <c r="C14" s="16" t="s">
        <v>35</v>
      </c>
      <c r="D14" s="174">
        <v>0.12</v>
      </c>
      <c r="E14" s="174"/>
    </row>
    <row r="15" spans="1:6" ht="20.100000000000001" customHeight="1" thickTop="1" thickBot="1">
      <c r="A15" s="16" t="s">
        <v>23</v>
      </c>
      <c r="B15" s="25">
        <v>1494670</v>
      </c>
      <c r="C15" s="16" t="s">
        <v>13</v>
      </c>
      <c r="D15" s="174">
        <v>0.15</v>
      </c>
      <c r="E15" s="174"/>
    </row>
    <row r="16" spans="1:6" ht="20.100000000000001" customHeight="1" thickTop="1" thickBot="1">
      <c r="A16" s="16" t="s">
        <v>26</v>
      </c>
      <c r="B16" s="25">
        <f>B11-B15</f>
        <v>390760</v>
      </c>
      <c r="C16" s="16" t="s">
        <v>14</v>
      </c>
      <c r="D16" s="174">
        <v>0.24</v>
      </c>
      <c r="E16" s="174"/>
    </row>
    <row r="17" spans="1:8" ht="20.100000000000001" customHeight="1" thickTop="1" thickBot="1">
      <c r="A17" s="16" t="s">
        <v>27</v>
      </c>
      <c r="B17" s="26">
        <v>127</v>
      </c>
      <c r="C17" s="16" t="s">
        <v>15</v>
      </c>
      <c r="D17" s="174">
        <v>0.12</v>
      </c>
      <c r="E17" s="174"/>
    </row>
    <row r="18" spans="1:8" ht="20.100000000000001" customHeight="1" thickTop="1" thickBot="1">
      <c r="A18" s="16" t="s">
        <v>24</v>
      </c>
      <c r="B18" s="25">
        <v>15340</v>
      </c>
      <c r="C18" s="16" t="s">
        <v>16</v>
      </c>
      <c r="D18" s="174">
        <v>0.03</v>
      </c>
      <c r="E18" s="174"/>
    </row>
    <row r="19" spans="1:8" ht="20.100000000000001" customHeight="1" thickTop="1" thickBot="1">
      <c r="A19" s="16" t="s">
        <v>34</v>
      </c>
      <c r="B19" s="27">
        <f>26/434</f>
        <v>5.9907834101382486E-2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49" t="s">
        <v>18</v>
      </c>
      <c r="E20" s="49"/>
    </row>
    <row r="21" spans="1:8" ht="20.100000000000001" customHeight="1" thickTop="1" thickBot="1">
      <c r="A21" s="24"/>
      <c r="B21" s="23"/>
      <c r="C21" s="16" t="s">
        <v>33</v>
      </c>
      <c r="D21" s="49" t="s">
        <v>18</v>
      </c>
      <c r="E21" s="49"/>
    </row>
    <row r="22" spans="1:8" ht="20.100000000000001" customHeight="1" thickTop="1" thickBot="1">
      <c r="A22" s="24"/>
      <c r="B22" s="23"/>
      <c r="C22" s="16" t="s">
        <v>17</v>
      </c>
      <c r="D22" s="49">
        <v>0.01</v>
      </c>
      <c r="E22" s="49"/>
    </row>
    <row r="23" spans="1:8" ht="20.100000000000001" customHeight="1" thickTop="1" thickBot="1">
      <c r="A23" s="24"/>
      <c r="B23" s="23"/>
      <c r="C23" s="16" t="s">
        <v>32</v>
      </c>
      <c r="D23" s="49" t="s">
        <v>18</v>
      </c>
      <c r="E23" s="4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72</v>
      </c>
      <c r="C26" s="17" t="s">
        <v>20</v>
      </c>
      <c r="D26" s="186" t="s">
        <v>85</v>
      </c>
      <c r="E26" s="187"/>
    </row>
    <row r="27" spans="1:8" s="5" customFormat="1" ht="20.100000000000001" customHeight="1" thickTop="1" thickBot="1">
      <c r="A27" s="17" t="s">
        <v>1</v>
      </c>
      <c r="B27" s="7" t="s">
        <v>73</v>
      </c>
      <c r="C27" s="17" t="s">
        <v>2</v>
      </c>
      <c r="D27" s="186" t="s">
        <v>86</v>
      </c>
      <c r="E27" s="191"/>
    </row>
    <row r="28" spans="1:8" s="5" customFormat="1" ht="20.100000000000001" customHeight="1" thickTop="1" thickBot="1">
      <c r="A28" s="17"/>
      <c r="B28" s="7" t="s">
        <v>74</v>
      </c>
      <c r="C28" s="17" t="s">
        <v>3</v>
      </c>
      <c r="D28" s="186" t="s">
        <v>87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75</v>
      </c>
      <c r="B33" s="189"/>
      <c r="C33" s="204" t="s">
        <v>88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8"/>
  <sheetViews>
    <sheetView topLeftCell="A13" zoomScaleNormal="100" workbookViewId="0">
      <selection activeCell="J25" sqref="J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55"/>
      <c r="B2" s="55"/>
      <c r="C2" s="176" t="s">
        <v>83</v>
      </c>
      <c r="D2" s="177"/>
      <c r="E2" s="178"/>
    </row>
    <row r="3" spans="1:6" ht="20.100000000000001" customHeight="1" thickTop="1" thickBot="1">
      <c r="A3" s="17" t="s">
        <v>38</v>
      </c>
      <c r="B3" s="12">
        <v>6989820</v>
      </c>
      <c r="C3" s="56"/>
      <c r="D3" s="57"/>
      <c r="E3" s="58"/>
    </row>
    <row r="4" spans="1:6" ht="20.100000000000001" customHeight="1" thickTop="1" thickBot="1">
      <c r="A4" s="19" t="s">
        <v>29</v>
      </c>
      <c r="B4" s="13">
        <f>B3+B11</f>
        <v>7701320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6989820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7701320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0.21392555555555556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730700</v>
      </c>
      <c r="C10" s="16" t="s">
        <v>10</v>
      </c>
      <c r="D10" s="174">
        <v>0.02</v>
      </c>
      <c r="E10" s="174"/>
    </row>
    <row r="11" spans="1:6" ht="20.100000000000001" customHeight="1" thickTop="1" thickBot="1">
      <c r="A11" s="16" t="s">
        <v>8</v>
      </c>
      <c r="B11" s="25">
        <v>711500</v>
      </c>
      <c r="C11" s="16" t="s">
        <v>11</v>
      </c>
      <c r="D11" s="174">
        <v>0.12</v>
      </c>
      <c r="E11" s="174"/>
    </row>
    <row r="12" spans="1:6" ht="20.100000000000001" customHeight="1" thickTop="1" thickBot="1">
      <c r="A12" s="16" t="s">
        <v>21</v>
      </c>
      <c r="B12" s="25">
        <v>514000</v>
      </c>
      <c r="C12" s="16" t="s">
        <v>1</v>
      </c>
      <c r="D12" s="174">
        <v>0.22</v>
      </c>
      <c r="E12" s="174"/>
    </row>
    <row r="13" spans="1:6" ht="20.100000000000001" customHeight="1" thickTop="1" thickBot="1">
      <c r="A13" s="16" t="s">
        <v>22</v>
      </c>
      <c r="B13" s="25">
        <f>B11-B12</f>
        <v>197500</v>
      </c>
      <c r="C13" s="16" t="s">
        <v>6</v>
      </c>
      <c r="D13" s="174" t="s">
        <v>18</v>
      </c>
      <c r="E13" s="174"/>
    </row>
    <row r="14" spans="1:6" ht="20.100000000000001" customHeight="1" thickTop="1" thickBot="1">
      <c r="A14" s="16" t="s">
        <v>25</v>
      </c>
      <c r="B14" s="25">
        <f>B10-B11</f>
        <v>19200</v>
      </c>
      <c r="C14" s="16" t="s">
        <v>35</v>
      </c>
      <c r="D14" s="174">
        <v>0.11</v>
      </c>
      <c r="E14" s="174"/>
    </row>
    <row r="15" spans="1:6" ht="20.100000000000001" customHeight="1" thickTop="1" thickBot="1">
      <c r="A15" s="16" t="s">
        <v>23</v>
      </c>
      <c r="B15" s="25">
        <v>583550</v>
      </c>
      <c r="C15" s="16" t="s">
        <v>13</v>
      </c>
      <c r="D15" s="174">
        <v>0.13</v>
      </c>
      <c r="E15" s="174"/>
    </row>
    <row r="16" spans="1:6" ht="20.100000000000001" customHeight="1" thickTop="1" thickBot="1">
      <c r="A16" s="16" t="s">
        <v>26</v>
      </c>
      <c r="B16" s="25">
        <f>B11-B15</f>
        <v>127950</v>
      </c>
      <c r="C16" s="16" t="s">
        <v>14</v>
      </c>
      <c r="D16" s="174">
        <v>0.28000000000000003</v>
      </c>
      <c r="E16" s="174"/>
    </row>
    <row r="17" spans="1:8" ht="20.100000000000001" customHeight="1" thickTop="1" thickBot="1">
      <c r="A17" s="16" t="s">
        <v>27</v>
      </c>
      <c r="B17" s="26">
        <v>60</v>
      </c>
      <c r="C17" s="16" t="s">
        <v>15</v>
      </c>
      <c r="D17" s="174">
        <v>0.09</v>
      </c>
      <c r="E17" s="174"/>
    </row>
    <row r="18" spans="1:8" ht="20.100000000000001" customHeight="1" thickTop="1" thickBot="1">
      <c r="A18" s="16" t="s">
        <v>24</v>
      </c>
      <c r="B18" s="25">
        <v>12178</v>
      </c>
      <c r="C18" s="16" t="s">
        <v>16</v>
      </c>
      <c r="D18" s="174">
        <v>0.01</v>
      </c>
      <c r="E18" s="174"/>
    </row>
    <row r="19" spans="1:8" ht="20.100000000000001" customHeight="1" thickTop="1" thickBot="1">
      <c r="A19" s="16" t="s">
        <v>34</v>
      </c>
      <c r="B19" s="27">
        <f>52/301</f>
        <v>0.17275747508305647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54" t="s">
        <v>18</v>
      </c>
      <c r="E20" s="54"/>
    </row>
    <row r="21" spans="1:8" ht="20.100000000000001" customHeight="1" thickTop="1" thickBot="1">
      <c r="A21" s="24"/>
      <c r="B21" s="23"/>
      <c r="C21" s="16" t="s">
        <v>33</v>
      </c>
      <c r="D21" s="54" t="s">
        <v>18</v>
      </c>
      <c r="E21" s="54"/>
    </row>
    <row r="22" spans="1:8" ht="20.100000000000001" customHeight="1" thickTop="1" thickBot="1">
      <c r="A22" s="24"/>
      <c r="B22" s="23"/>
      <c r="C22" s="16" t="s">
        <v>37</v>
      </c>
      <c r="D22" s="54" t="s">
        <v>36</v>
      </c>
      <c r="E22" s="54"/>
    </row>
    <row r="23" spans="1:8" ht="20.100000000000001" customHeight="1" thickTop="1" thickBot="1">
      <c r="A23" s="24"/>
      <c r="B23" s="23"/>
      <c r="C23" s="16" t="s">
        <v>32</v>
      </c>
      <c r="D23" s="54" t="s">
        <v>18</v>
      </c>
      <c r="E23" s="5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90</v>
      </c>
      <c r="C26" s="17" t="s">
        <v>20</v>
      </c>
      <c r="D26" s="186" t="s">
        <v>93</v>
      </c>
      <c r="E26" s="187"/>
    </row>
    <row r="27" spans="1:8" s="5" customFormat="1" ht="20.100000000000001" customHeight="1" thickTop="1" thickBot="1">
      <c r="A27" s="17" t="s">
        <v>1</v>
      </c>
      <c r="B27" s="7" t="s">
        <v>81</v>
      </c>
      <c r="C27" s="17" t="s">
        <v>2</v>
      </c>
      <c r="D27" s="186" t="s">
        <v>94</v>
      </c>
      <c r="E27" s="191"/>
    </row>
    <row r="28" spans="1:8" s="5" customFormat="1" ht="20.100000000000001" customHeight="1" thickTop="1" thickBot="1">
      <c r="A28" s="17"/>
      <c r="B28" s="7" t="s">
        <v>74</v>
      </c>
      <c r="C28" s="17" t="s">
        <v>3</v>
      </c>
      <c r="D28" s="186" t="s">
        <v>95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82</v>
      </c>
      <c r="B33" s="189"/>
      <c r="C33" s="204" t="s">
        <v>96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8"/>
  <sheetViews>
    <sheetView topLeftCell="A10"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60"/>
      <c r="B2" s="60"/>
      <c r="C2" s="176" t="s">
        <v>92</v>
      </c>
      <c r="D2" s="177"/>
      <c r="E2" s="178"/>
    </row>
    <row r="3" spans="1:6" ht="20.100000000000001" customHeight="1" thickTop="1" thickBot="1">
      <c r="A3" s="17" t="s">
        <v>38</v>
      </c>
      <c r="B3" s="12">
        <v>7701320</v>
      </c>
      <c r="C3" s="61"/>
      <c r="D3" s="62"/>
      <c r="E3" s="63"/>
    </row>
    <row r="4" spans="1:6" ht="20.100000000000001" customHeight="1" thickTop="1" thickBot="1">
      <c r="A4" s="19" t="s">
        <v>29</v>
      </c>
      <c r="B4" s="13">
        <f>B3+B11</f>
        <v>8685570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7701320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8685570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0.24126583333333335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1037300</v>
      </c>
      <c r="C10" s="16" t="s">
        <v>10</v>
      </c>
      <c r="D10" s="174">
        <v>0.11</v>
      </c>
      <c r="E10" s="174"/>
    </row>
    <row r="11" spans="1:6" ht="20.100000000000001" customHeight="1" thickTop="1" thickBot="1">
      <c r="A11" s="16" t="s">
        <v>8</v>
      </c>
      <c r="B11" s="25">
        <v>984250</v>
      </c>
      <c r="C11" s="16" t="s">
        <v>11</v>
      </c>
      <c r="D11" s="174">
        <v>0.1</v>
      </c>
      <c r="E11" s="174"/>
    </row>
    <row r="12" spans="1:6" ht="20.100000000000001" customHeight="1" thickTop="1" thickBot="1">
      <c r="A12" s="16" t="s">
        <v>21</v>
      </c>
      <c r="B12" s="25">
        <v>683300</v>
      </c>
      <c r="C12" s="16" t="s">
        <v>1</v>
      </c>
      <c r="D12" s="174">
        <v>0.24</v>
      </c>
      <c r="E12" s="174"/>
    </row>
    <row r="13" spans="1:6" ht="20.100000000000001" customHeight="1" thickTop="1" thickBot="1">
      <c r="A13" s="16" t="s">
        <v>22</v>
      </c>
      <c r="B13" s="25">
        <f>B11-B12</f>
        <v>300950</v>
      </c>
      <c r="C13" s="16" t="s">
        <v>6</v>
      </c>
      <c r="D13" s="174">
        <v>0.05</v>
      </c>
      <c r="E13" s="174"/>
    </row>
    <row r="14" spans="1:6" ht="20.100000000000001" customHeight="1" thickTop="1" thickBot="1">
      <c r="A14" s="16" t="s">
        <v>25</v>
      </c>
      <c r="B14" s="25">
        <f>B10-B11</f>
        <v>53050</v>
      </c>
      <c r="C14" s="16" t="s">
        <v>35</v>
      </c>
      <c r="D14" s="174">
        <v>0.08</v>
      </c>
      <c r="E14" s="174"/>
    </row>
    <row r="15" spans="1:6" ht="20.100000000000001" customHeight="1" thickTop="1" thickBot="1">
      <c r="A15" s="16" t="s">
        <v>23</v>
      </c>
      <c r="B15" s="25">
        <v>718600</v>
      </c>
      <c r="C15" s="16" t="s">
        <v>13</v>
      </c>
      <c r="D15" s="174" t="s">
        <v>18</v>
      </c>
      <c r="E15" s="174"/>
    </row>
    <row r="16" spans="1:6" ht="20.100000000000001" customHeight="1" thickTop="1" thickBot="1">
      <c r="A16" s="16" t="s">
        <v>26</v>
      </c>
      <c r="B16" s="25">
        <f>B11-B15</f>
        <v>265650</v>
      </c>
      <c r="C16" s="16" t="s">
        <v>14</v>
      </c>
      <c r="D16" s="174">
        <v>0.2</v>
      </c>
      <c r="E16" s="174"/>
    </row>
    <row r="17" spans="1:8" ht="20.100000000000001" customHeight="1" thickTop="1" thickBot="1">
      <c r="A17" s="16" t="s">
        <v>27</v>
      </c>
      <c r="B17" s="26">
        <v>54</v>
      </c>
      <c r="C17" s="16" t="s">
        <v>15</v>
      </c>
      <c r="D17" s="174">
        <v>0.21</v>
      </c>
      <c r="E17" s="174"/>
    </row>
    <row r="18" spans="1:8" ht="20.100000000000001" customHeight="1" thickTop="1" thickBot="1">
      <c r="A18" s="16" t="s">
        <v>24</v>
      </c>
      <c r="B18" s="25">
        <v>19209</v>
      </c>
      <c r="C18" s="16" t="s">
        <v>16</v>
      </c>
      <c r="D18" s="174" t="s">
        <v>18</v>
      </c>
      <c r="E18" s="174"/>
    </row>
    <row r="19" spans="1:8" ht="20.100000000000001" customHeight="1" thickTop="1" thickBot="1">
      <c r="A19" s="16" t="s">
        <v>34</v>
      </c>
      <c r="B19" s="27">
        <f>26/385</f>
        <v>6.7532467532467527E-2</v>
      </c>
      <c r="C19" s="16" t="s">
        <v>12</v>
      </c>
      <c r="D19" s="174" t="s">
        <v>18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59" t="s">
        <v>18</v>
      </c>
      <c r="E20" s="59"/>
    </row>
    <row r="21" spans="1:8" ht="20.100000000000001" customHeight="1" thickTop="1" thickBot="1">
      <c r="A21" s="24"/>
      <c r="B21" s="23"/>
      <c r="C21" s="16" t="s">
        <v>33</v>
      </c>
      <c r="D21" s="59" t="s">
        <v>18</v>
      </c>
      <c r="E21" s="59"/>
    </row>
    <row r="22" spans="1:8" ht="20.100000000000001" customHeight="1" thickTop="1" thickBot="1">
      <c r="A22" s="24"/>
      <c r="B22" s="23"/>
      <c r="C22" s="16" t="s">
        <v>17</v>
      </c>
      <c r="D22" s="59" t="s">
        <v>18</v>
      </c>
      <c r="E22" s="59"/>
    </row>
    <row r="23" spans="1:8" ht="20.100000000000001" customHeight="1" thickTop="1" thickBot="1">
      <c r="A23" s="24"/>
      <c r="B23" s="23"/>
      <c r="C23" s="16" t="s">
        <v>32</v>
      </c>
      <c r="D23" s="59" t="s">
        <v>18</v>
      </c>
      <c r="E23" s="5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89</v>
      </c>
      <c r="C26" s="17" t="s">
        <v>20</v>
      </c>
      <c r="D26" s="186" t="s">
        <v>101</v>
      </c>
      <c r="E26" s="187"/>
    </row>
    <row r="27" spans="1:8" s="5" customFormat="1" ht="20.100000000000001" customHeight="1" thickTop="1" thickBot="1">
      <c r="A27" s="17" t="s">
        <v>1</v>
      </c>
      <c r="B27" s="7" t="s">
        <v>47</v>
      </c>
      <c r="C27" s="17" t="s">
        <v>2</v>
      </c>
      <c r="D27" s="186" t="s">
        <v>102</v>
      </c>
      <c r="E27" s="191"/>
    </row>
    <row r="28" spans="1:8" s="5" customFormat="1" ht="20.100000000000001" customHeight="1" thickTop="1" thickBot="1">
      <c r="A28" s="17"/>
      <c r="B28" s="7" t="s">
        <v>43</v>
      </c>
      <c r="C28" s="17" t="s">
        <v>3</v>
      </c>
      <c r="D28" s="186" t="s">
        <v>103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91</v>
      </c>
      <c r="B33" s="189"/>
      <c r="C33" s="204" t="s">
        <v>104</v>
      </c>
      <c r="D33" s="205"/>
    </row>
    <row r="34" spans="1:4" ht="53.25" customHeight="1" thickTop="1" thickBot="1">
      <c r="A34" s="188"/>
      <c r="B34" s="189"/>
      <c r="C34" s="188" t="s">
        <v>105</v>
      </c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8"/>
  <sheetViews>
    <sheetView topLeftCell="A13"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29"/>
      <c r="B2" s="29"/>
      <c r="C2" s="176" t="s">
        <v>100</v>
      </c>
      <c r="D2" s="177"/>
      <c r="E2" s="178"/>
    </row>
    <row r="3" spans="1:6" ht="20.100000000000001" customHeight="1" thickTop="1" thickBot="1">
      <c r="A3" s="17" t="s">
        <v>38</v>
      </c>
      <c r="B3" s="12">
        <v>8685570</v>
      </c>
      <c r="C3" s="30"/>
      <c r="D3" s="31"/>
      <c r="E3" s="32"/>
    </row>
    <row r="4" spans="1:6" ht="20.100000000000001" customHeight="1" thickTop="1" thickBot="1">
      <c r="A4" s="19" t="s">
        <v>29</v>
      </c>
      <c r="B4" s="13">
        <f>B3+B11</f>
        <v>9285240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8685570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9285240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0.25792333333333334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615100</v>
      </c>
      <c r="C10" s="16" t="s">
        <v>10</v>
      </c>
      <c r="D10" s="174">
        <v>0.09</v>
      </c>
      <c r="E10" s="174"/>
    </row>
    <row r="11" spans="1:6" ht="20.100000000000001" customHeight="1" thickTop="1" thickBot="1">
      <c r="A11" s="16" t="s">
        <v>8</v>
      </c>
      <c r="B11" s="25">
        <v>599670</v>
      </c>
      <c r="C11" s="16" t="s">
        <v>11</v>
      </c>
      <c r="D11" s="174">
        <v>7.0000000000000007E-2</v>
      </c>
      <c r="E11" s="174"/>
    </row>
    <row r="12" spans="1:6" ht="20.100000000000001" customHeight="1" thickTop="1" thickBot="1">
      <c r="A12" s="16" t="s">
        <v>21</v>
      </c>
      <c r="B12" s="25">
        <v>452720</v>
      </c>
      <c r="C12" s="16" t="s">
        <v>1</v>
      </c>
      <c r="D12" s="174">
        <v>0.23</v>
      </c>
      <c r="E12" s="174"/>
    </row>
    <row r="13" spans="1:6" ht="20.100000000000001" customHeight="1" thickTop="1" thickBot="1">
      <c r="A13" s="16" t="s">
        <v>22</v>
      </c>
      <c r="B13" s="25">
        <f>B11-B12</f>
        <v>146950</v>
      </c>
      <c r="C13" s="16" t="s">
        <v>6</v>
      </c>
      <c r="D13" s="174">
        <v>0.04</v>
      </c>
      <c r="E13" s="174"/>
    </row>
    <row r="14" spans="1:6" ht="20.100000000000001" customHeight="1" thickTop="1" thickBot="1">
      <c r="A14" s="16" t="s">
        <v>25</v>
      </c>
      <c r="B14" s="25">
        <f>B10-B11</f>
        <v>15430</v>
      </c>
      <c r="C14" s="16" t="s">
        <v>35</v>
      </c>
      <c r="D14" s="174">
        <v>0.12</v>
      </c>
      <c r="E14" s="174"/>
    </row>
    <row r="15" spans="1:6" ht="20.100000000000001" customHeight="1" thickTop="1" thickBot="1">
      <c r="A15" s="16" t="s">
        <v>23</v>
      </c>
      <c r="B15" s="25">
        <v>425320</v>
      </c>
      <c r="C15" s="16" t="s">
        <v>13</v>
      </c>
      <c r="D15" s="174">
        <v>0.02</v>
      </c>
      <c r="E15" s="174"/>
    </row>
    <row r="16" spans="1:6" ht="20.100000000000001" customHeight="1" thickTop="1" thickBot="1">
      <c r="A16" s="16" t="s">
        <v>26</v>
      </c>
      <c r="B16" s="25">
        <f>B11-B15</f>
        <v>174350</v>
      </c>
      <c r="C16" s="16" t="s">
        <v>14</v>
      </c>
      <c r="D16" s="174">
        <v>0.32</v>
      </c>
      <c r="E16" s="174"/>
    </row>
    <row r="17" spans="1:8" ht="20.100000000000001" customHeight="1" thickTop="1" thickBot="1">
      <c r="A17" s="16" t="s">
        <v>27</v>
      </c>
      <c r="B17" s="26">
        <v>55</v>
      </c>
      <c r="C17" s="16" t="s">
        <v>15</v>
      </c>
      <c r="D17" s="174">
        <v>0.08</v>
      </c>
      <c r="E17" s="174"/>
    </row>
    <row r="18" spans="1:8" ht="20.100000000000001" customHeight="1" thickTop="1" thickBot="1">
      <c r="A18" s="16" t="s">
        <v>24</v>
      </c>
      <c r="B18" s="25">
        <v>11183</v>
      </c>
      <c r="C18" s="16" t="s">
        <v>16</v>
      </c>
      <c r="D18" s="174">
        <v>0.01</v>
      </c>
      <c r="E18" s="174"/>
    </row>
    <row r="19" spans="1:8" ht="20.100000000000001" customHeight="1" thickTop="1" thickBot="1">
      <c r="A19" s="16" t="s">
        <v>34</v>
      </c>
      <c r="B19" s="27">
        <f>76/405</f>
        <v>0.18765432098765433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28" t="s">
        <v>18</v>
      </c>
      <c r="E20" s="28"/>
    </row>
    <row r="21" spans="1:8" ht="20.100000000000001" customHeight="1" thickTop="1" thickBot="1">
      <c r="A21" s="24"/>
      <c r="B21" s="23"/>
      <c r="C21" s="16" t="s">
        <v>33</v>
      </c>
      <c r="D21" s="28" t="s">
        <v>18</v>
      </c>
      <c r="E21" s="28"/>
    </row>
    <row r="22" spans="1:8" ht="20.100000000000001" customHeight="1" thickTop="1" thickBot="1">
      <c r="A22" s="24"/>
      <c r="B22" s="23"/>
      <c r="C22" s="16" t="s">
        <v>37</v>
      </c>
      <c r="D22" s="33" t="s">
        <v>36</v>
      </c>
      <c r="E22" s="33"/>
    </row>
    <row r="23" spans="1:8" ht="20.100000000000001" customHeight="1" thickTop="1" thickBot="1">
      <c r="A23" s="24"/>
      <c r="B23" s="23"/>
      <c r="C23" s="16" t="s">
        <v>32</v>
      </c>
      <c r="D23" s="28" t="s">
        <v>18</v>
      </c>
      <c r="E23" s="28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97</v>
      </c>
      <c r="C26" s="17" t="s">
        <v>20</v>
      </c>
      <c r="D26" s="186" t="s">
        <v>106</v>
      </c>
      <c r="E26" s="187"/>
    </row>
    <row r="27" spans="1:8" s="5" customFormat="1" ht="20.100000000000001" customHeight="1" thickTop="1" thickBot="1">
      <c r="A27" s="17" t="s">
        <v>1</v>
      </c>
      <c r="B27" s="7" t="s">
        <v>98</v>
      </c>
      <c r="C27" s="17" t="s">
        <v>2</v>
      </c>
      <c r="D27" s="186" t="s">
        <v>107</v>
      </c>
      <c r="E27" s="191"/>
    </row>
    <row r="28" spans="1:8" s="5" customFormat="1" ht="20.100000000000001" customHeight="1" thickTop="1" thickBot="1">
      <c r="A28" s="17"/>
      <c r="B28" s="7"/>
      <c r="C28" s="17" t="s">
        <v>3</v>
      </c>
      <c r="D28" s="186" t="s">
        <v>108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36.75" customHeight="1" thickTop="1" thickBot="1">
      <c r="A33" s="188" t="s">
        <v>99</v>
      </c>
      <c r="B33" s="189"/>
      <c r="C33" s="204" t="s">
        <v>109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topLeftCell="A10" zoomScaleNormal="100" workbookViewId="0">
      <selection activeCell="C33" sqref="C33:D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175" t="s">
        <v>0</v>
      </c>
      <c r="B1" s="175"/>
      <c r="C1" s="175"/>
      <c r="D1" s="175"/>
      <c r="E1" s="175"/>
    </row>
    <row r="2" spans="1:6" ht="26.25" thickBot="1">
      <c r="A2" s="70"/>
      <c r="B2" s="70"/>
      <c r="C2" s="176" t="s">
        <v>112</v>
      </c>
      <c r="D2" s="177"/>
      <c r="E2" s="178"/>
    </row>
    <row r="3" spans="1:6" ht="20.100000000000001" customHeight="1" thickTop="1" thickBot="1">
      <c r="A3" s="17" t="s">
        <v>38</v>
      </c>
      <c r="B3" s="12">
        <v>9285240</v>
      </c>
      <c r="C3" s="71"/>
      <c r="D3" s="72"/>
      <c r="E3" s="73"/>
    </row>
    <row r="4" spans="1:6" ht="20.100000000000001" customHeight="1" thickTop="1" thickBot="1">
      <c r="A4" s="19" t="s">
        <v>29</v>
      </c>
      <c r="B4" s="13">
        <f>B3+B11</f>
        <v>10261960</v>
      </c>
      <c r="C4" s="9"/>
      <c r="D4" s="9"/>
      <c r="E4" s="8"/>
      <c r="F4" s="3"/>
    </row>
    <row r="5" spans="1:6" ht="20.100000000000001" customHeight="1" thickTop="1" thickBot="1">
      <c r="A5" s="17" t="s">
        <v>39</v>
      </c>
      <c r="B5" s="13">
        <v>36000000</v>
      </c>
      <c r="C5" s="10"/>
      <c r="D5" s="10"/>
      <c r="E5" s="8"/>
      <c r="F5" s="3"/>
    </row>
    <row r="6" spans="1:6" ht="20.100000000000001" customHeight="1" thickTop="1" thickBot="1">
      <c r="A6" s="20" t="s">
        <v>40</v>
      </c>
      <c r="B6" s="14">
        <v>9285240</v>
      </c>
      <c r="C6" s="10"/>
      <c r="D6" s="10"/>
      <c r="E6" s="11"/>
      <c r="F6" s="3"/>
    </row>
    <row r="7" spans="1:6" ht="20.100000000000001" customHeight="1" thickTop="1" thickBot="1">
      <c r="A7" s="21" t="s">
        <v>41</v>
      </c>
      <c r="B7" s="13">
        <f>B6+B11</f>
        <v>10261960</v>
      </c>
      <c r="C7" s="10"/>
      <c r="D7" s="10"/>
      <c r="E7" s="11"/>
      <c r="F7" s="3"/>
    </row>
    <row r="8" spans="1:6" ht="20.100000000000001" customHeight="1" thickTop="1" thickBot="1">
      <c r="A8" s="17" t="s">
        <v>28</v>
      </c>
      <c r="B8" s="22">
        <f>B7/B5</f>
        <v>0.28505444444444444</v>
      </c>
      <c r="C8" s="10"/>
      <c r="D8" s="10"/>
      <c r="E8" s="11"/>
      <c r="F8" s="3"/>
    </row>
    <row r="9" spans="1:6" ht="20.100000000000001" customHeight="1" thickTop="1" thickBot="1">
      <c r="A9" s="179" t="s">
        <v>30</v>
      </c>
      <c r="B9" s="180"/>
      <c r="C9" s="181" t="s">
        <v>9</v>
      </c>
      <c r="D9" s="181"/>
      <c r="E9" s="182"/>
    </row>
    <row r="10" spans="1:6" ht="20.100000000000001" customHeight="1" thickTop="1" thickBot="1">
      <c r="A10" s="16" t="s">
        <v>7</v>
      </c>
      <c r="B10" s="25">
        <v>1009000</v>
      </c>
      <c r="C10" s="16" t="s">
        <v>10</v>
      </c>
      <c r="D10" s="174">
        <v>0.1</v>
      </c>
      <c r="E10" s="174"/>
    </row>
    <row r="11" spans="1:6" ht="20.100000000000001" customHeight="1" thickTop="1" thickBot="1">
      <c r="A11" s="16" t="s">
        <v>8</v>
      </c>
      <c r="B11" s="25">
        <v>976720</v>
      </c>
      <c r="C11" s="16" t="s">
        <v>11</v>
      </c>
      <c r="D11" s="174">
        <v>0.08</v>
      </c>
      <c r="E11" s="174"/>
    </row>
    <row r="12" spans="1:6" ht="20.100000000000001" customHeight="1" thickTop="1" thickBot="1">
      <c r="A12" s="16" t="s">
        <v>21</v>
      </c>
      <c r="B12" s="25">
        <v>666900</v>
      </c>
      <c r="C12" s="16" t="s">
        <v>1</v>
      </c>
      <c r="D12" s="174">
        <v>0.28999999999999998</v>
      </c>
      <c r="E12" s="174"/>
    </row>
    <row r="13" spans="1:6" ht="20.100000000000001" customHeight="1" thickTop="1" thickBot="1">
      <c r="A13" s="16" t="s">
        <v>22</v>
      </c>
      <c r="B13" s="25">
        <f>B11-B12</f>
        <v>309820</v>
      </c>
      <c r="C13" s="16" t="s">
        <v>6</v>
      </c>
      <c r="D13" s="174">
        <v>0.03</v>
      </c>
      <c r="E13" s="174"/>
    </row>
    <row r="14" spans="1:6" ht="20.100000000000001" customHeight="1" thickTop="1" thickBot="1">
      <c r="A14" s="16" t="s">
        <v>25</v>
      </c>
      <c r="B14" s="25">
        <f>B10-B11</f>
        <v>32280</v>
      </c>
      <c r="C14" s="16" t="s">
        <v>35</v>
      </c>
      <c r="D14" s="174">
        <v>0.1</v>
      </c>
      <c r="E14" s="174"/>
    </row>
    <row r="15" spans="1:6" ht="20.100000000000001" customHeight="1" thickTop="1" thickBot="1">
      <c r="A15" s="16" t="s">
        <v>23</v>
      </c>
      <c r="B15" s="25">
        <v>759820</v>
      </c>
      <c r="C15" s="16" t="s">
        <v>13</v>
      </c>
      <c r="D15" s="174">
        <v>0.04</v>
      </c>
      <c r="E15" s="174"/>
    </row>
    <row r="16" spans="1:6" ht="20.100000000000001" customHeight="1" thickTop="1" thickBot="1">
      <c r="A16" s="16" t="s">
        <v>26</v>
      </c>
      <c r="B16" s="25">
        <f>B11-B15</f>
        <v>216900</v>
      </c>
      <c r="C16" s="16" t="s">
        <v>14</v>
      </c>
      <c r="D16" s="174">
        <v>0.28000000000000003</v>
      </c>
      <c r="E16" s="174"/>
    </row>
    <row r="17" spans="1:8" ht="20.100000000000001" customHeight="1" thickTop="1" thickBot="1">
      <c r="A17" s="16" t="s">
        <v>27</v>
      </c>
      <c r="B17" s="26">
        <v>82</v>
      </c>
      <c r="C17" s="16" t="s">
        <v>15</v>
      </c>
      <c r="D17" s="174">
        <v>0.05</v>
      </c>
      <c r="E17" s="174"/>
    </row>
    <row r="18" spans="1:8" ht="20.100000000000001" customHeight="1" thickTop="1" thickBot="1">
      <c r="A18" s="16" t="s">
        <v>24</v>
      </c>
      <c r="B18" s="25">
        <v>12304</v>
      </c>
      <c r="C18" s="16" t="s">
        <v>16</v>
      </c>
      <c r="D18" s="174">
        <v>0.02</v>
      </c>
      <c r="E18" s="174"/>
    </row>
    <row r="19" spans="1:8" ht="20.100000000000001" customHeight="1" thickTop="1" thickBot="1">
      <c r="A19" s="16" t="s">
        <v>34</v>
      </c>
      <c r="B19" s="27">
        <f>24/385</f>
        <v>6.2337662337662338E-2</v>
      </c>
      <c r="C19" s="16" t="s">
        <v>12</v>
      </c>
      <c r="D19" s="174">
        <v>0.01</v>
      </c>
      <c r="E19" s="174"/>
    </row>
    <row r="20" spans="1:8" ht="20.100000000000001" customHeight="1" thickTop="1" thickBot="1">
      <c r="A20" s="24"/>
      <c r="B20" s="23"/>
      <c r="C20" s="16" t="s">
        <v>31</v>
      </c>
      <c r="D20" s="69" t="s">
        <v>18</v>
      </c>
      <c r="E20" s="69"/>
    </row>
    <row r="21" spans="1:8" ht="20.100000000000001" customHeight="1" thickTop="1" thickBot="1">
      <c r="A21" s="24"/>
      <c r="B21" s="23"/>
      <c r="C21" s="16" t="s">
        <v>33</v>
      </c>
      <c r="D21" s="69" t="s">
        <v>18</v>
      </c>
      <c r="E21" s="69"/>
    </row>
    <row r="22" spans="1:8" ht="20.100000000000001" customHeight="1" thickTop="1" thickBot="1">
      <c r="A22" s="24"/>
      <c r="B22" s="23"/>
      <c r="C22" s="16" t="s">
        <v>17</v>
      </c>
      <c r="D22" s="69" t="s">
        <v>18</v>
      </c>
      <c r="E22" s="69"/>
    </row>
    <row r="23" spans="1:8" ht="20.100000000000001" customHeight="1" thickTop="1" thickBot="1">
      <c r="A23" s="24"/>
      <c r="B23" s="23"/>
      <c r="C23" s="16" t="s">
        <v>32</v>
      </c>
      <c r="D23" s="69" t="s">
        <v>18</v>
      </c>
      <c r="E23" s="6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179" t="s">
        <v>6</v>
      </c>
      <c r="B25" s="183"/>
      <c r="C25" s="179" t="s">
        <v>19</v>
      </c>
      <c r="D25" s="184"/>
      <c r="E25" s="185"/>
      <c r="H25" s="15"/>
    </row>
    <row r="26" spans="1:8" s="5" customFormat="1" ht="20.100000000000001" customHeight="1" thickTop="1" thickBot="1">
      <c r="A26" s="17" t="s">
        <v>20</v>
      </c>
      <c r="B26" s="7" t="s">
        <v>72</v>
      </c>
      <c r="C26" s="17" t="s">
        <v>20</v>
      </c>
      <c r="D26" s="186" t="s">
        <v>113</v>
      </c>
      <c r="E26" s="187"/>
    </row>
    <row r="27" spans="1:8" s="5" customFormat="1" ht="20.100000000000001" customHeight="1" thickTop="1" thickBot="1">
      <c r="A27" s="17" t="s">
        <v>1</v>
      </c>
      <c r="B27" s="7" t="s">
        <v>110</v>
      </c>
      <c r="C27" s="17" t="s">
        <v>2</v>
      </c>
      <c r="D27" s="186" t="s">
        <v>114</v>
      </c>
      <c r="E27" s="191"/>
    </row>
    <row r="28" spans="1:8" s="5" customFormat="1" ht="20.100000000000001" customHeight="1" thickTop="1" thickBot="1">
      <c r="A28" s="17"/>
      <c r="B28" s="7"/>
      <c r="C28" s="17" t="s">
        <v>3</v>
      </c>
      <c r="D28" s="186" t="s">
        <v>115</v>
      </c>
      <c r="E28" s="191"/>
    </row>
    <row r="29" spans="1:8" s="5" customFormat="1" ht="20.100000000000001" customHeight="1" thickTop="1" thickBot="1">
      <c r="A29" s="18"/>
      <c r="B29" s="6"/>
      <c r="C29" s="17" t="s">
        <v>4</v>
      </c>
      <c r="D29" s="186"/>
      <c r="E29" s="191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179" t="s">
        <v>6</v>
      </c>
      <c r="B32" s="183"/>
      <c r="C32" s="179" t="s">
        <v>19</v>
      </c>
      <c r="D32" s="183"/>
    </row>
    <row r="33" spans="1:4" ht="52.5" customHeight="1" thickTop="1" thickBot="1">
      <c r="A33" s="188" t="s">
        <v>111</v>
      </c>
      <c r="B33" s="189"/>
      <c r="C33" s="204" t="s">
        <v>116</v>
      </c>
      <c r="D33" s="205"/>
    </row>
    <row r="34" spans="1:4" ht="53.25" customHeight="1" thickTop="1" thickBot="1">
      <c r="A34" s="188"/>
      <c r="B34" s="189"/>
      <c r="C34" s="188"/>
      <c r="D34" s="190"/>
    </row>
    <row r="35" spans="1:4" ht="20.100000000000001" customHeight="1" thickTop="1">
      <c r="A35" s="192"/>
      <c r="B35" s="193"/>
      <c r="C35" s="198"/>
      <c r="D35" s="199"/>
    </row>
    <row r="36" spans="1:4" ht="20.100000000000001" customHeight="1">
      <c r="A36" s="194"/>
      <c r="B36" s="195"/>
      <c r="C36" s="200"/>
      <c r="D36" s="201"/>
    </row>
    <row r="37" spans="1:4" ht="20.100000000000001" customHeight="1" thickBot="1">
      <c r="A37" s="196"/>
      <c r="B37" s="197"/>
      <c r="C37" s="202"/>
      <c r="D37" s="203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0102</vt:lpstr>
      <vt:lpstr>0103</vt:lpstr>
      <vt:lpstr>0104</vt:lpstr>
      <vt:lpstr>0105</vt:lpstr>
      <vt:lpstr>0106</vt:lpstr>
      <vt:lpstr>0107</vt:lpstr>
      <vt:lpstr>0108</vt:lpstr>
      <vt:lpstr>0109</vt:lpstr>
      <vt:lpstr>0110</vt:lpstr>
      <vt:lpstr>0111</vt:lpstr>
      <vt:lpstr>0112</vt:lpstr>
      <vt:lpstr>0113</vt:lpstr>
      <vt:lpstr>0114</vt:lpstr>
      <vt:lpstr>0115</vt:lpstr>
      <vt:lpstr>0116</vt:lpstr>
      <vt:lpstr>0117</vt:lpstr>
      <vt:lpstr>0118</vt:lpstr>
      <vt:lpstr>0119</vt:lpstr>
      <vt:lpstr>0120</vt:lpstr>
      <vt:lpstr>0121</vt:lpstr>
      <vt:lpstr>0122</vt:lpstr>
      <vt:lpstr>0123</vt:lpstr>
      <vt:lpstr>0124</vt:lpstr>
      <vt:lpstr>0125</vt:lpstr>
      <vt:lpstr>0126</vt:lpstr>
      <vt:lpstr>0127</vt:lpstr>
      <vt:lpstr>0128</vt:lpstr>
      <vt:lpstr>0129</vt:lpstr>
      <vt:lpstr>0130</vt:lpstr>
      <vt:lpstr>0131</vt:lpstr>
      <vt:lpstr>원본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2012-10-24T12:04:16Z</cp:lastPrinted>
  <dcterms:created xsi:type="dcterms:W3CDTF">2012-09-20T04:29:50Z</dcterms:created>
  <dcterms:modified xsi:type="dcterms:W3CDTF">2013-02-01T13:28:31Z</dcterms:modified>
</cp:coreProperties>
</file>